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Clean" sheetId="1" r:id="rId1"/>
    <sheet name="Sheet1" sheetId="2" r:id="rId2"/>
  </sheets>
  <definedNames>
    <definedName name="_xlnm.Print_Area" localSheetId="0">'Clean'!$A$1:$J$90</definedName>
    <definedName name="_xlnm.Print_Titles" localSheetId="0">'Clean'!$2:$7</definedName>
  </definedNames>
  <calcPr fullCalcOnLoad="1"/>
</workbook>
</file>

<file path=xl/sharedStrings.xml><?xml version="1.0" encoding="utf-8"?>
<sst xmlns="http://schemas.openxmlformats.org/spreadsheetml/2006/main" count="328" uniqueCount="202">
  <si>
    <t>List of Properties for Sale</t>
  </si>
  <si>
    <t>Prop. No.</t>
  </si>
  <si>
    <t>New Acct. No.</t>
  </si>
  <si>
    <t>Property Code</t>
  </si>
  <si>
    <t>PROPERTY LOCATION / DESCRIPTION</t>
  </si>
  <si>
    <t>REGION</t>
  </si>
  <si>
    <t>PROPERTY TYPE</t>
  </si>
  <si>
    <t>LOT AREA (sqm)</t>
  </si>
  <si>
    <t>FLOOR AREA (sqm)</t>
  </si>
  <si>
    <t>INDICATIVE SELLING PRICE PER SQM</t>
  </si>
  <si>
    <t xml:space="preserve">INDICATIVE SELLING PRICE </t>
  </si>
  <si>
    <t>Remarks</t>
  </si>
  <si>
    <t>OFFICE / RESIDENTIAL CONDOMINIUM PROPERTY</t>
  </si>
  <si>
    <t>EB5501</t>
  </si>
  <si>
    <t>9 Office &amp; Residential Condominium units located at Pioneer Highlands, Pioneer coner Madison Streets, Mandaluyong City</t>
  </si>
  <si>
    <t>Luzon</t>
  </si>
  <si>
    <t>Office &amp; Resdl. Units</t>
  </si>
  <si>
    <t>42.80 to 206.80</t>
  </si>
  <si>
    <t>33,000 per s.m.</t>
  </si>
  <si>
    <t>EB7</t>
  </si>
  <si>
    <t xml:space="preserve">Unit 1703 &amp; CCT No. 57698,  Slot 46, 3/F Parking Space,The Peak Condominium, Alfaro St., Salcedo Village, Makati City     </t>
  </si>
  <si>
    <t>Office Condo Unit</t>
  </si>
  <si>
    <t>COMMERCIAL PROPERTY</t>
  </si>
  <si>
    <t>AR12</t>
  </si>
  <si>
    <t xml:space="preserve">Commercial Lot along Rizal Ave. &amp; Lico St., Manila </t>
  </si>
  <si>
    <t>Commercial Lot</t>
  </si>
  <si>
    <t>EB89</t>
  </si>
  <si>
    <t xml:space="preserve">Lot 2 - D - Q - 2 E - 2 ( LRC ) Psd - 14099 No. 33 Provincial Road, Brgy.,  Paciano, Calamba, Laguna </t>
  </si>
  <si>
    <t>AR24</t>
  </si>
  <si>
    <t>Residential/Commercial lot National Highway, Papandayan Pinamalayan Mindoro</t>
  </si>
  <si>
    <t>Commercial Lot w/ Imprvt</t>
  </si>
  <si>
    <t>EB61</t>
  </si>
  <si>
    <t>2 Residential/Commercial lots in Bgy. Don Jose, Sta. Rosa, Laguna (Vacant Lot - commercial)</t>
  </si>
  <si>
    <t>Resdl/Comml Lots</t>
  </si>
  <si>
    <t>EB111</t>
  </si>
  <si>
    <t xml:space="preserve">Lot 3627-B-3, Bo. Bulacao, Talisay, Cebu City.                                               </t>
  </si>
  <si>
    <t>Visayas</t>
  </si>
  <si>
    <t>AR44</t>
  </si>
  <si>
    <t>33 units of commercial property located at Macaria Business Center, Carmona Cavite</t>
  </si>
  <si>
    <t>8,000.00/sqm.</t>
  </si>
  <si>
    <t>New property - Macaria</t>
  </si>
  <si>
    <t>RESIDENTIAL PROPERTY</t>
  </si>
  <si>
    <t>EB31</t>
  </si>
  <si>
    <t xml:space="preserve">3 Residential Subd. lots within La Brea Subd, Commonwealth, Quezon City </t>
  </si>
  <si>
    <t>Residential Lot</t>
  </si>
  <si>
    <t>306, 276 &amp; 243</t>
  </si>
  <si>
    <t>10,200 per sqm.</t>
  </si>
  <si>
    <t>EB54</t>
  </si>
  <si>
    <t>Dahlia cor. Everlasting Sts. T. S. Cruz Subd., Almanza, Las Piñas City (2 vacant lots)</t>
  </si>
  <si>
    <t>Residential Lots</t>
  </si>
  <si>
    <t>EB57</t>
  </si>
  <si>
    <t xml:space="preserve">Residential Lot within Residenza 2 Subd., Deparo Road, North Caloocan City </t>
  </si>
  <si>
    <t>EB63</t>
  </si>
  <si>
    <t xml:space="preserve">Lot 38 Blk. 10 Road Lot 8, San Miguel Subd. 1, Bo. Pasong Buaya, Bacoor, Cavite  </t>
  </si>
  <si>
    <t>AR14</t>
  </si>
  <si>
    <t>132 Residential Subd., lots in Sherwood Hills Subd., Trece Martirez City, Cavite</t>
  </si>
  <si>
    <t>2,200 per sqm.</t>
  </si>
  <si>
    <t>EB65</t>
  </si>
  <si>
    <t xml:space="preserve">10 residential subd. lots within Phase 2 of Island Park Subd., Damarinas, Cavite </t>
  </si>
  <si>
    <t>3, 478    (aggragate area)</t>
  </si>
  <si>
    <t>6,000 per sqm.</t>
  </si>
  <si>
    <t>EB66</t>
  </si>
  <si>
    <t>5 Residential lots within Island Park Subd., Phase 1, Dasmarinas, Cavite</t>
  </si>
  <si>
    <t>776, 783, 654, 605 &amp; 340</t>
  </si>
  <si>
    <t>6,400 per sqm.</t>
  </si>
  <si>
    <t>AR20</t>
  </si>
  <si>
    <t>Bo de Fuego, Dasmarinas, Cavite</t>
  </si>
  <si>
    <t>Resdl Lot</t>
  </si>
  <si>
    <t>EB67</t>
  </si>
  <si>
    <t xml:space="preserve">10 Residential Subd. Lots within Cedar Brooks, along Aguinaldo Highway, Tagaytay City </t>
  </si>
  <si>
    <t>Resdl Subd. Lots</t>
  </si>
  <si>
    <t>4,804                          (aggregate area)</t>
  </si>
  <si>
    <t>7,700 per m.</t>
  </si>
  <si>
    <t>AR21</t>
  </si>
  <si>
    <t>Lot 45, Phase 2, Canyon Woods Resort, Alfonso Cavite</t>
  </si>
  <si>
    <t>Resdl Resort Lot</t>
  </si>
  <si>
    <t>EB68</t>
  </si>
  <si>
    <t>Lot 8 Blk. 18, Carnation St., Valley Golf Subd., Mayamot, Antipolo City</t>
  </si>
  <si>
    <t>Residental Lot</t>
  </si>
  <si>
    <t>EB70</t>
  </si>
  <si>
    <t xml:space="preserve">L6 B4 Bo. Cupang, Antipolo City </t>
  </si>
  <si>
    <t>EB71</t>
  </si>
  <si>
    <t xml:space="preserve">Residential lot in Cascades, Manuel L. Quezon St., Antipolo City </t>
  </si>
  <si>
    <t>EB72</t>
  </si>
  <si>
    <t xml:space="preserve">4 Residential Lots within Cottonwood Heights, Antipolo City </t>
  </si>
  <si>
    <t xml:space="preserve">649, 303, 283 &amp; 219 </t>
  </si>
  <si>
    <t>EB73</t>
  </si>
  <si>
    <t xml:space="preserve">Blk. 3 Lot 1, Foliage Hills, Manuel L. Quezon St., Antipolo City </t>
  </si>
  <si>
    <t>EB74</t>
  </si>
  <si>
    <t xml:space="preserve">9 Residential lots in Gardens of Maia,  Manuel L. Quezon St., Antipolo City </t>
  </si>
  <si>
    <t>3,192 sqm.  (aggregate area)</t>
  </si>
  <si>
    <t>5,100 per sqm.</t>
  </si>
  <si>
    <t>EB75</t>
  </si>
  <si>
    <t xml:space="preserve">Residential lot Groves of Maia, Manuel L. Quezon St., Antipolo City </t>
  </si>
  <si>
    <t>EB76</t>
  </si>
  <si>
    <t xml:space="preserve">6 Residential lot in Hills of Maia, along Manuel L. Quezon St., Antipolo City </t>
  </si>
  <si>
    <t>1,462 sqm. (aggregate area)</t>
  </si>
  <si>
    <t>EB77</t>
  </si>
  <si>
    <t xml:space="preserve">4 residential Lots in Maia Alta, along Manuel L. Quezon St., Antipolo City </t>
  </si>
  <si>
    <t>164, 175, 175 &amp; 237</t>
  </si>
  <si>
    <t>EB78</t>
  </si>
  <si>
    <t xml:space="preserve">L23 B1 Villa Grande Down Road, Villa Grande Subd., Antipolo City  </t>
  </si>
  <si>
    <t>EB79</t>
  </si>
  <si>
    <t xml:space="preserve">L38 B1 Villa Grande Down Road, Villa Grande Subd., Antipolo City </t>
  </si>
  <si>
    <t>EB80</t>
  </si>
  <si>
    <t xml:space="preserve">L39 B1 Villa Grande Down Road, Villa Grande Subd., Antipolo City </t>
  </si>
  <si>
    <t>EB81</t>
  </si>
  <si>
    <t xml:space="preserve">158 Residential Lot within La Hacienda, near Antipolo-Teresa boundary </t>
  </si>
  <si>
    <t>6,252 sqm. (aggregate area)</t>
  </si>
  <si>
    <t>1,000 - 3,400 per sqm.</t>
  </si>
  <si>
    <t>EB82</t>
  </si>
  <si>
    <t xml:space="preserve">4 residential lots in Ortigas 3 &amp; 5, Palmera Homes, Bgy. Dolores, Taytay, Rizal </t>
  </si>
  <si>
    <t>132, 97, 125 &amp; 120</t>
  </si>
  <si>
    <t>3,400 per sqm.</t>
  </si>
  <si>
    <t>EB84</t>
  </si>
  <si>
    <t xml:space="preserve">Lot 3-B Bo. Wawa, San Rafael, Rodriguez, Rizal </t>
  </si>
  <si>
    <t>EB85</t>
  </si>
  <si>
    <t>L8 B9 Sta. Ursula Subd., Calumpang, Binangonan, Rizal</t>
  </si>
  <si>
    <t>EB87</t>
  </si>
  <si>
    <t>Lot 1, Bo. Malinta, Tanay, Rizal</t>
  </si>
  <si>
    <t>EB88</t>
  </si>
  <si>
    <t xml:space="preserve">L3 B12 Sta. Ursula Subd., Calumpang, Binangonan, Rizal                              </t>
  </si>
  <si>
    <t>EB91</t>
  </si>
  <si>
    <t>Acacia Drive, Sto., Nino Homes, Meycauayan, Bulacan</t>
  </si>
  <si>
    <t>EB92</t>
  </si>
  <si>
    <t>Lot 7 Blk. 4, Bicos, Rizal, Nueva Ecija</t>
  </si>
  <si>
    <t>EB93</t>
  </si>
  <si>
    <t>Lot 9 Blk. 4, Bicos, Rizal, Nueva Ecija</t>
  </si>
  <si>
    <t>EB95</t>
  </si>
  <si>
    <t>Lot 6 Blk. 4 Bicos, Rizal, Nueva Ecija</t>
  </si>
  <si>
    <t>EB110</t>
  </si>
  <si>
    <t>Lot 1 Paseo Don Sergio St., Ma. Luisa Estate Park Subd., Banilad Cebu City</t>
  </si>
  <si>
    <t>AR29</t>
  </si>
  <si>
    <t>Brgy. Malasag, Cugman, Cagayan de Oro City</t>
  </si>
  <si>
    <t>AR30</t>
  </si>
  <si>
    <t>Subd. Lots within Phase 2 &amp; 3, Mega Heights Subd., Gusa Cagayan de Oro City</t>
  </si>
  <si>
    <t>EB64</t>
  </si>
  <si>
    <t>5 residential lost within Lessinia de Citta Italia, Roma de Citta Italia, Venezia de Citta Italia &amp; Verona de Citta Italia</t>
  </si>
  <si>
    <t>Residentil Lots</t>
  </si>
  <si>
    <t>244, 163, 217, 209 &amp; 139</t>
  </si>
  <si>
    <t>4,500 per sqm.</t>
  </si>
  <si>
    <t>EB94</t>
  </si>
  <si>
    <t xml:space="preserve">Lot  2061 - F Bo. Samon, Cabanatuan City </t>
  </si>
  <si>
    <t>EB96</t>
  </si>
  <si>
    <t xml:space="preserve">Lot 2061 - J, Forested Area of Bo. Samon, Cabanatuan City               </t>
  </si>
  <si>
    <t>EB97</t>
  </si>
  <si>
    <t xml:space="preserve">Lot 2061 - K, Forested Area of Bo. Samon, Cabanatuan City              </t>
  </si>
  <si>
    <t>EB98</t>
  </si>
  <si>
    <t xml:space="preserve">Lot 2061 - A, Bo. Samon, Cabanatuan City,                                                            </t>
  </si>
  <si>
    <t>EB99</t>
  </si>
  <si>
    <t>Lot 9-A / 2361 CL Montelibano Drive, Capitol Heights, Bacolod City</t>
  </si>
  <si>
    <t>EB100</t>
  </si>
  <si>
    <t>Lot 2 &amp; Lot 4 both of Blk. 2, Mt. Silay Ave., Mountainview Subd., Bacolod City</t>
  </si>
  <si>
    <t>Resdl Lot w/ Improvement</t>
  </si>
  <si>
    <t>EB101</t>
  </si>
  <si>
    <t>Corners Road Lots 11, 16 &amp; 18 Andrea Village, Cadiz City, Negros Occidental</t>
  </si>
  <si>
    <t>442; 442; 350; 350; 350; &amp; 350</t>
  </si>
  <si>
    <t>EB109</t>
  </si>
  <si>
    <t>Lot 1 Block 15 Aguilar Subd., Bgy Jerusalem (formerly Cabahug)</t>
  </si>
  <si>
    <t>AR31</t>
  </si>
  <si>
    <t>3rd Street, Don E. Sero, Cotabato City</t>
  </si>
  <si>
    <t>Mindanao</t>
  </si>
  <si>
    <t>INDUSTRIAL PROPERTY</t>
  </si>
  <si>
    <t>AR19</t>
  </si>
  <si>
    <t>Bo. San Agustin, Dasmarinas, Cavite</t>
  </si>
  <si>
    <t>Industrial Lot</t>
  </si>
  <si>
    <t>RAWLAND PROPERTY</t>
  </si>
  <si>
    <t>EB62</t>
  </si>
  <si>
    <t>Bo. Kay - Anlog ( Formerly Punta Olango ), Calamba Laguna</t>
  </si>
  <si>
    <t>Resdl Rawland</t>
  </si>
  <si>
    <t>EB83</t>
  </si>
  <si>
    <t>Lot 6 &amp; 7 Bo. Patiis Guitnang Bayan, San Mateo Rizal</t>
  </si>
  <si>
    <t>EB86</t>
  </si>
  <si>
    <t>Lot 3534 Barrios Lagundi &amp; Maybangkal, Morong, Rizal</t>
  </si>
  <si>
    <t>AR45</t>
  </si>
  <si>
    <t>7 contiguous residential rawland located at Barangay Lapidario, Trece Martirez City</t>
  </si>
  <si>
    <t>500.00/sqm.</t>
  </si>
  <si>
    <t>AR63</t>
  </si>
  <si>
    <t>San Isidro, Cabuyao, Laguna</t>
  </si>
  <si>
    <t>AGRICULTURAL PROPERTY</t>
  </si>
  <si>
    <t>EB112</t>
  </si>
  <si>
    <t xml:space="preserve">Location Bo. Alumagnua Maribong, Mun. of Lambunao &amp; Calinog Iloilo </t>
  </si>
  <si>
    <t>Agri Land</t>
  </si>
  <si>
    <t>SUBD. LOTS</t>
  </si>
  <si>
    <t>EB69</t>
  </si>
  <si>
    <t>Various residential subdivision lots (73 lots) located in Village East 3, Angono &amp; Binangonan, Rizal</t>
  </si>
  <si>
    <t>Subd. Lots</t>
  </si>
  <si>
    <t>New Properties for Sale:</t>
  </si>
  <si>
    <t>Unit 503, Goldhill Tower, Annapolis St., Greenhills, San Juan (Parking Slot-LB-22)</t>
  </si>
  <si>
    <t>Residential</t>
  </si>
  <si>
    <t>Unit 701, Goldhill Tower, Annapolis St., Greenhills, San Juan (Parking Slot-UP-2)</t>
  </si>
  <si>
    <t>2 adjacent lots located along the National Highway, Bgy. Niogan, Tagaytay City</t>
  </si>
  <si>
    <t>10 lots located in Laguna Hills, Brgy. of Pansol, Mun. of Calamba, Prov. of Laguna</t>
  </si>
  <si>
    <t>4,400.00 / sqm</t>
  </si>
  <si>
    <t>36 lots located in Forest Hills, Brgy. of San Isidro and Inarawan, City of Antipolo</t>
  </si>
  <si>
    <t>3,800.00 / sqm.</t>
  </si>
  <si>
    <t>4 lots located at Manila South Woods Phase 2, Barangay Kabilang Baybay, Carmona, Cavite</t>
  </si>
  <si>
    <t>8,000.00 / sqm</t>
  </si>
  <si>
    <t>176 lots located at Manila South Woods Phase 5, Barangay Kabilang Baybay, Carmona, Cavite</t>
  </si>
  <si>
    <t>Various residential subdivision lots (55 lots) located in Tierra Valiente Subd., Calamba City, Laguna</t>
  </si>
  <si>
    <t>Various residential subdivision lots (9 lots) located in Pamana Homes, Calamba City, Laguna</t>
  </si>
  <si>
    <t>LNC FORECLOSED LISTING</t>
  </si>
</sst>
</file>

<file path=xl/styles.xml><?xml version="1.0" encoding="utf-8"?>
<styleSheet xmlns="http://schemas.openxmlformats.org/spreadsheetml/2006/main">
  <numFmts count="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3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name val="Aharoni"/>
      <family val="0"/>
    </font>
    <font>
      <b/>
      <sz val="20"/>
      <name val="Aharoni"/>
      <family val="0"/>
    </font>
    <font>
      <b/>
      <i/>
      <sz val="24"/>
      <name val="Arial"/>
      <family val="2"/>
    </font>
    <font>
      <u val="single"/>
      <sz val="7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18"/>
      <name val="Baskerville Old Face"/>
      <family val="1"/>
    </font>
    <font>
      <sz val="26"/>
      <color indexed="18"/>
      <name val="Baskerville Old Face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2" applyFont="1" applyFill="1" applyBorder="1" applyAlignment="1">
      <alignment horizontal="center" vertical="center" wrapText="1"/>
    </xf>
    <xf numFmtId="43" fontId="3" fillId="0" borderId="0" xfId="42" applyFont="1" applyFill="1" applyBorder="1" applyAlignment="1">
      <alignment vertical="center" wrapText="1"/>
    </xf>
    <xf numFmtId="43" fontId="3" fillId="0" borderId="0" xfId="42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3" fontId="7" fillId="33" borderId="12" xfId="42" applyFont="1" applyFill="1" applyBorder="1" applyAlignment="1">
      <alignment horizontal="center" vertical="center" wrapText="1"/>
    </xf>
    <xf numFmtId="43" fontId="7" fillId="33" borderId="13" xfId="42" applyFont="1" applyFill="1" applyBorder="1" applyAlignment="1">
      <alignment horizontal="center" vertical="center" wrapText="1"/>
    </xf>
    <xf numFmtId="43" fontId="9" fillId="33" borderId="13" xfId="4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43" fontId="11" fillId="0" borderId="0" xfId="42" applyFont="1" applyFill="1" applyBorder="1" applyAlignment="1">
      <alignment horizontal="center" vertical="center" wrapText="1"/>
    </xf>
    <xf numFmtId="43" fontId="11" fillId="0" borderId="0" xfId="42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43" fontId="11" fillId="0" borderId="16" xfId="42" applyFont="1" applyFill="1" applyBorder="1" applyAlignment="1">
      <alignment horizontal="center" vertical="center" wrapText="1"/>
    </xf>
    <xf numFmtId="43" fontId="11" fillId="0" borderId="17" xfId="42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justify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43" fontId="11" fillId="0" borderId="19" xfId="42" applyFont="1" applyFill="1" applyBorder="1" applyAlignment="1">
      <alignment horizontal="center" vertical="center" wrapText="1"/>
    </xf>
    <xf numFmtId="43" fontId="11" fillId="0" borderId="20" xfId="42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43" fontId="11" fillId="0" borderId="22" xfId="42" applyFont="1" applyFill="1" applyBorder="1" applyAlignment="1">
      <alignment horizontal="center" vertical="center" wrapText="1"/>
    </xf>
    <xf numFmtId="43" fontId="11" fillId="0" borderId="23" xfId="42" applyFont="1" applyFill="1" applyBorder="1" applyAlignment="1">
      <alignment horizontal="right" vertical="center" wrapText="1"/>
    </xf>
    <xf numFmtId="43" fontId="11" fillId="0" borderId="23" xfId="42" applyFont="1" applyFill="1" applyBorder="1" applyAlignment="1" quotePrefix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43" fontId="11" fillId="0" borderId="22" xfId="42" applyFont="1" applyFill="1" applyBorder="1" applyAlignment="1">
      <alignment horizontal="center" vertical="center"/>
    </xf>
    <xf numFmtId="43" fontId="11" fillId="0" borderId="23" xfId="42" applyFont="1" applyFill="1" applyBorder="1" applyAlignment="1">
      <alignment horizontal="right" vertical="center"/>
    </xf>
    <xf numFmtId="0" fontId="2" fillId="0" borderId="0" xfId="0" applyFont="1" applyFill="1" applyAlignment="1">
      <alignment vertical="top" wrapText="1"/>
    </xf>
    <xf numFmtId="164" fontId="11" fillId="0" borderId="19" xfId="42" applyNumberFormat="1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43" fontId="11" fillId="34" borderId="22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22" xfId="0" applyFont="1" applyFill="1" applyBorder="1" applyAlignment="1" quotePrefix="1">
      <alignment horizontal="justify" vertical="center" wrapText="1"/>
    </xf>
    <xf numFmtId="43" fontId="11" fillId="0" borderId="22" xfId="42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center" vertical="center"/>
    </xf>
    <xf numFmtId="43" fontId="11" fillId="34" borderId="22" xfId="42" applyFont="1" applyFill="1" applyBorder="1" applyAlignment="1">
      <alignment horizontal="center" vertical="center"/>
    </xf>
    <xf numFmtId="43" fontId="11" fillId="34" borderId="23" xfId="42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center" wrapText="1"/>
    </xf>
    <xf numFmtId="43" fontId="11" fillId="0" borderId="22" xfId="42" applyFont="1" applyFill="1" applyBorder="1" applyAlignment="1" quotePrefix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justify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3" fontId="11" fillId="0" borderId="27" xfId="42" applyFont="1" applyFill="1" applyBorder="1" applyAlignment="1">
      <alignment horizontal="center" vertical="center" wrapText="1"/>
    </xf>
    <xf numFmtId="43" fontId="11" fillId="0" borderId="28" xfId="42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justify" vertical="center" wrapText="1"/>
    </xf>
    <xf numFmtId="0" fontId="11" fillId="34" borderId="19" xfId="0" applyFont="1" applyFill="1" applyBorder="1" applyAlignment="1">
      <alignment horizontal="center" vertical="center" wrapText="1"/>
    </xf>
    <xf numFmtId="14" fontId="11" fillId="34" borderId="19" xfId="0" applyNumberFormat="1" applyFont="1" applyFill="1" applyBorder="1" applyAlignment="1">
      <alignment horizontal="center" vertical="center" wrapText="1"/>
    </xf>
    <xf numFmtId="43" fontId="11" fillId="34" borderId="19" xfId="42" applyFont="1" applyFill="1" applyBorder="1" applyAlignment="1">
      <alignment horizontal="center" vertical="center" wrapText="1"/>
    </xf>
    <xf numFmtId="43" fontId="11" fillId="34" borderId="20" xfId="42" applyFont="1" applyFill="1" applyBorder="1" applyAlignment="1">
      <alignment horizontal="right" vertical="center" wrapText="1"/>
    </xf>
    <xf numFmtId="0" fontId="11" fillId="0" borderId="19" xfId="0" applyFont="1" applyFill="1" applyBorder="1" applyAlignment="1" quotePrefix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43" fontId="11" fillId="0" borderId="12" xfId="42" applyFont="1" applyFill="1" applyBorder="1" applyAlignment="1">
      <alignment horizontal="center" vertical="center" wrapText="1"/>
    </xf>
    <xf numFmtId="43" fontId="11" fillId="0" borderId="13" xfId="42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11" fillId="0" borderId="0" xfId="42" applyFont="1" applyFill="1" applyBorder="1" applyAlignment="1">
      <alignment horizontal="center"/>
    </xf>
    <xf numFmtId="43" fontId="11" fillId="0" borderId="0" xfId="42" applyFont="1" applyFill="1" applyBorder="1" applyAlignment="1">
      <alignment/>
    </xf>
    <xf numFmtId="43" fontId="11" fillId="0" borderId="0" xfId="42" applyFont="1" applyFill="1" applyBorder="1" applyAlignment="1">
      <alignment horizontal="right"/>
    </xf>
    <xf numFmtId="0" fontId="11" fillId="0" borderId="22" xfId="0" applyFont="1" applyBorder="1" applyAlignment="1">
      <alignment horizontal="justify"/>
    </xf>
    <xf numFmtId="164" fontId="11" fillId="0" borderId="22" xfId="42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3" fontId="11" fillId="0" borderId="0" xfId="42" applyFont="1" applyBorder="1" applyAlignment="1">
      <alignment horizontal="center"/>
    </xf>
    <xf numFmtId="43" fontId="11" fillId="0" borderId="0" xfId="42" applyFont="1" applyBorder="1" applyAlignment="1">
      <alignment/>
    </xf>
    <xf numFmtId="43" fontId="11" fillId="0" borderId="0" xfId="42" applyFont="1" applyBorder="1" applyAlignment="1">
      <alignment horizontal="right"/>
    </xf>
    <xf numFmtId="0" fontId="11" fillId="0" borderId="15" xfId="0" applyFont="1" applyFill="1" applyBorder="1" applyAlignment="1" quotePrefix="1">
      <alignment horizontal="center" vertical="center" wrapText="1"/>
    </xf>
    <xf numFmtId="164" fontId="11" fillId="0" borderId="16" xfId="42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43" fontId="2" fillId="0" borderId="0" xfId="42" applyFont="1" applyFill="1" applyBorder="1" applyAlignment="1">
      <alignment horizontal="center" vertical="top" wrapText="1"/>
    </xf>
    <xf numFmtId="43" fontId="2" fillId="0" borderId="0" xfId="42" applyFont="1" applyFill="1" applyBorder="1" applyAlignment="1">
      <alignment vertical="top" wrapText="1"/>
    </xf>
    <xf numFmtId="43" fontId="2" fillId="0" borderId="0" xfId="42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3" fontId="2" fillId="0" borderId="0" xfId="42" applyFont="1" applyFill="1" applyAlignment="1">
      <alignment horizontal="center" vertical="top" wrapText="1"/>
    </xf>
    <xf numFmtId="43" fontId="2" fillId="0" borderId="0" xfId="42" applyFont="1" applyFill="1" applyAlignment="1">
      <alignment vertical="top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justify"/>
    </xf>
    <xf numFmtId="14" fontId="11" fillId="35" borderId="22" xfId="0" applyNumberFormat="1" applyFont="1" applyFill="1" applyBorder="1" applyAlignment="1">
      <alignment horizontal="center" vertical="center" wrapText="1"/>
    </xf>
    <xf numFmtId="43" fontId="11" fillId="35" borderId="22" xfId="42" applyFont="1" applyFill="1" applyBorder="1" applyAlignment="1">
      <alignment horizontal="center" vertical="center" wrapText="1"/>
    </xf>
    <xf numFmtId="164" fontId="11" fillId="35" borderId="22" xfId="42" applyNumberFormat="1" applyFont="1" applyFill="1" applyBorder="1" applyAlignment="1">
      <alignment horizontal="center" vertical="center" wrapText="1"/>
    </xf>
    <xf numFmtId="43" fontId="11" fillId="35" borderId="23" xfId="42" applyFont="1" applyFill="1" applyBorder="1" applyAlignment="1">
      <alignment horizontal="right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justify" vertical="center" wrapText="1"/>
    </xf>
    <xf numFmtId="43" fontId="11" fillId="35" borderId="23" xfId="42" applyFont="1" applyFill="1" applyBorder="1" applyAlignment="1" quotePrefix="1">
      <alignment horizontal="right" vertical="center" wrapText="1"/>
    </xf>
    <xf numFmtId="0" fontId="10" fillId="35" borderId="22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horizontal="center" vertical="center"/>
    </xf>
    <xf numFmtId="43" fontId="11" fillId="35" borderId="22" xfId="42" applyFont="1" applyFill="1" applyBorder="1" applyAlignment="1">
      <alignment horizontal="center" vertical="center"/>
    </xf>
    <xf numFmtId="43" fontId="11" fillId="35" borderId="22" xfId="42" applyFont="1" applyFill="1" applyBorder="1" applyAlignment="1">
      <alignment vertical="center"/>
    </xf>
    <xf numFmtId="43" fontId="11" fillId="35" borderId="23" xfId="42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vertical="top" wrapText="1"/>
    </xf>
    <xf numFmtId="14" fontId="11" fillId="35" borderId="19" xfId="0" applyNumberFormat="1" applyFont="1" applyFill="1" applyBorder="1" applyAlignment="1">
      <alignment horizontal="center" vertical="center" wrapText="1"/>
    </xf>
    <xf numFmtId="164" fontId="11" fillId="35" borderId="19" xfId="42" applyNumberFormat="1" applyFont="1" applyFill="1" applyBorder="1" applyAlignment="1">
      <alignment horizontal="center" vertical="center" wrapText="1"/>
    </xf>
    <xf numFmtId="43" fontId="11" fillId="35" borderId="19" xfId="42" applyFont="1" applyFill="1" applyBorder="1" applyAlignment="1">
      <alignment horizontal="center" vertical="center" wrapText="1"/>
    </xf>
    <xf numFmtId="43" fontId="11" fillId="35" borderId="20" xfId="42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left" vertical="center" wrapText="1"/>
    </xf>
    <xf numFmtId="14" fontId="11" fillId="35" borderId="16" xfId="0" applyNumberFormat="1" applyFont="1" applyFill="1" applyBorder="1" applyAlignment="1">
      <alignment horizontal="center" vertical="center" wrapText="1"/>
    </xf>
    <xf numFmtId="43" fontId="11" fillId="35" borderId="16" xfId="42" applyFont="1" applyFill="1" applyBorder="1" applyAlignment="1">
      <alignment horizontal="center" vertical="center" wrapText="1"/>
    </xf>
    <xf numFmtId="43" fontId="11" fillId="35" borderId="16" xfId="42" applyFont="1" applyFill="1" applyBorder="1" applyAlignment="1">
      <alignment horizontal="center" vertical="center"/>
    </xf>
    <xf numFmtId="43" fontId="11" fillId="35" borderId="17" xfId="42" applyFont="1" applyFill="1" applyBorder="1" applyAlignment="1">
      <alignment horizontal="right" vertical="center"/>
    </xf>
    <xf numFmtId="0" fontId="58" fillId="0" borderId="0" xfId="52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76</xdr:row>
      <xdr:rowOff>0</xdr:rowOff>
    </xdr:from>
    <xdr:to>
      <xdr:col>8</xdr:col>
      <xdr:colOff>723900</xdr:colOff>
      <xdr:row>76</xdr:row>
      <xdr:rowOff>0</xdr:rowOff>
    </xdr:to>
    <xdr:sp>
      <xdr:nvSpPr>
        <xdr:cNvPr id="1" name="Text Box 2489"/>
        <xdr:cNvSpPr txBox="1">
          <a:spLocks noChangeArrowheads="1"/>
        </xdr:cNvSpPr>
      </xdr:nvSpPr>
      <xdr:spPr>
        <a:xfrm>
          <a:off x="3133725" y="33023175"/>
          <a:ext cx="1077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0080"/>
              </a:solidFill>
              <a:latin typeface="Baskerville Old Face"/>
              <a:ea typeface="Baskerville Old Face"/>
              <a:cs typeface="Baskerville Old Face"/>
            </a:rPr>
            <a:t>LNC Asset Management, Inc.</a:t>
          </a:r>
          <a:r>
            <a:rPr lang="en-US" cap="none" sz="2600" b="0" i="0" u="none" baseline="0">
              <a:solidFill>
                <a:srgbClr val="000080"/>
              </a:solidFill>
              <a:latin typeface="Baskerville Old Face"/>
              <a:ea typeface="Baskerville Old Face"/>
              <a:cs typeface="Baskerville Old Face"/>
            </a:rPr>
            <a:t>
</a:t>
          </a:r>
          <a:r>
            <a:rPr lang="en-US" cap="none" sz="2600" b="0" i="0" u="none" baseline="0">
              <a:solidFill>
                <a:srgbClr val="000080"/>
              </a:solidFill>
              <a:latin typeface="Baskerville Old Face"/>
              <a:ea typeface="Baskerville Old Face"/>
              <a:cs typeface="Baskerville Old Face"/>
            </a:rPr>
            <a:t>
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3</xdr:col>
      <xdr:colOff>1428750</xdr:colOff>
      <xdr:row>94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9281100"/>
          <a:ext cx="3810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 MORE DETAILS, PLEASE CONTACT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Beth Elizan of FTI CONSULTING through the following numbers: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+632 864 0991 local 119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+63 917 582 0058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5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D97" sqref="D97"/>
    </sheetView>
  </sheetViews>
  <sheetFormatPr defaultColWidth="0.9921875" defaultRowHeight="12.75"/>
  <cols>
    <col min="1" max="1" width="14.7109375" style="100" customWidth="1"/>
    <col min="2" max="2" width="21.00390625" style="100" customWidth="1"/>
    <col min="3" max="3" width="15.00390625" style="98" hidden="1" customWidth="1"/>
    <col min="4" max="4" width="90.140625" style="99" customWidth="1"/>
    <col min="5" max="5" width="15.57421875" style="100" customWidth="1"/>
    <col min="6" max="6" width="26.00390625" style="133" customWidth="1"/>
    <col min="7" max="7" width="20.421875" style="134" customWidth="1"/>
    <col min="8" max="8" width="20.7109375" style="134" customWidth="1"/>
    <col min="9" max="9" width="15.7109375" style="135" hidden="1" customWidth="1"/>
    <col min="10" max="10" width="32.7109375" style="132" customWidth="1"/>
    <col min="11" max="11" width="4.8515625" style="1" hidden="1" customWidth="1"/>
    <col min="12" max="16384" width="0.9921875" style="1" customWidth="1"/>
  </cols>
  <sheetData>
    <row r="2" spans="1:10" s="2" customFormat="1" ht="30">
      <c r="A2" s="171" t="s">
        <v>201</v>
      </c>
      <c r="B2" s="3"/>
      <c r="C2" s="4"/>
      <c r="D2" s="5"/>
      <c r="E2" s="6"/>
      <c r="F2" s="6"/>
      <c r="G2" s="7"/>
      <c r="H2" s="7"/>
      <c r="I2" s="8"/>
      <c r="J2" s="9"/>
    </row>
    <row r="3" spans="1:10" s="2" customFormat="1" ht="26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s="2" customFormat="1" ht="15.75">
      <c r="A4" s="3"/>
      <c r="B4" s="3"/>
      <c r="C4" s="4"/>
      <c r="D4" s="5"/>
      <c r="E4" s="6"/>
      <c r="F4" s="6"/>
      <c r="G4" s="7"/>
      <c r="H4" s="7"/>
      <c r="I4" s="8"/>
      <c r="J4" s="9"/>
    </row>
    <row r="5" spans="1:10" s="2" customFormat="1" ht="15.75">
      <c r="A5" s="3"/>
      <c r="B5" s="3"/>
      <c r="C5" s="4"/>
      <c r="D5" s="5"/>
      <c r="E5" s="6"/>
      <c r="F5" s="6"/>
      <c r="G5" s="7"/>
      <c r="H5" s="7"/>
      <c r="I5" s="8"/>
      <c r="J5" s="9"/>
    </row>
    <row r="6" spans="1:10" s="2" customFormat="1" ht="16.5" thickBot="1">
      <c r="A6" s="3"/>
      <c r="B6" s="3"/>
      <c r="C6" s="4"/>
      <c r="D6" s="5"/>
      <c r="E6" s="6"/>
      <c r="F6" s="6"/>
      <c r="G6" s="7"/>
      <c r="H6" s="7"/>
      <c r="I6" s="8"/>
      <c r="J6" s="9"/>
    </row>
    <row r="7" spans="1:11" ht="89.25" customHeight="1" thickBot="1">
      <c r="A7" s="10" t="s">
        <v>1</v>
      </c>
      <c r="B7" s="11" t="s">
        <v>2</v>
      </c>
      <c r="C7" s="12" t="s">
        <v>3</v>
      </c>
      <c r="D7" s="13" t="s">
        <v>4</v>
      </c>
      <c r="E7" s="14" t="s">
        <v>5</v>
      </c>
      <c r="F7" s="15" t="s">
        <v>6</v>
      </c>
      <c r="G7" s="16" t="s">
        <v>7</v>
      </c>
      <c r="H7" s="16" t="s">
        <v>8</v>
      </c>
      <c r="I7" s="16" t="s">
        <v>9</v>
      </c>
      <c r="J7" s="17" t="s">
        <v>10</v>
      </c>
      <c r="K7" s="18" t="s">
        <v>11</v>
      </c>
    </row>
    <row r="8" spans="1:10" ht="21" thickBot="1">
      <c r="A8" s="19" t="s">
        <v>12</v>
      </c>
      <c r="B8" s="19"/>
      <c r="C8" s="20"/>
      <c r="D8" s="21"/>
      <c r="E8" s="22"/>
      <c r="F8" s="23"/>
      <c r="G8" s="24"/>
      <c r="H8" s="24"/>
      <c r="I8" s="24"/>
      <c r="J8" s="25"/>
    </row>
    <row r="9" spans="1:10" ht="40.5">
      <c r="A9" s="26">
        <v>1</v>
      </c>
      <c r="B9" s="27">
        <v>80055</v>
      </c>
      <c r="C9" s="27" t="s">
        <v>13</v>
      </c>
      <c r="D9" s="28" t="s">
        <v>14</v>
      </c>
      <c r="E9" s="27" t="s">
        <v>15</v>
      </c>
      <c r="F9" s="27" t="s">
        <v>16</v>
      </c>
      <c r="G9" s="29"/>
      <c r="H9" s="29" t="s">
        <v>17</v>
      </c>
      <c r="I9" s="29"/>
      <c r="J9" s="30" t="s">
        <v>18</v>
      </c>
    </row>
    <row r="10" spans="1:10" ht="41.25" thickBot="1">
      <c r="A10" s="31">
        <f>A9+1</f>
        <v>2</v>
      </c>
      <c r="B10" s="32">
        <v>80054</v>
      </c>
      <c r="C10" s="33" t="s">
        <v>19</v>
      </c>
      <c r="D10" s="34" t="s">
        <v>20</v>
      </c>
      <c r="E10" s="32" t="s">
        <v>15</v>
      </c>
      <c r="F10" s="35" t="s">
        <v>21</v>
      </c>
      <c r="G10" s="36"/>
      <c r="H10" s="36">
        <v>155</v>
      </c>
      <c r="I10" s="36">
        <f>+J10/H10</f>
        <v>57000</v>
      </c>
      <c r="J10" s="37">
        <v>8835000</v>
      </c>
    </row>
    <row r="11" spans="1:10" ht="20.25">
      <c r="A11" s="19" t="s">
        <v>22</v>
      </c>
      <c r="B11" s="19"/>
      <c r="C11" s="20"/>
      <c r="D11" s="21"/>
      <c r="E11" s="22"/>
      <c r="F11" s="22"/>
      <c r="G11" s="24"/>
      <c r="H11" s="24"/>
      <c r="I11" s="24"/>
      <c r="J11" s="25"/>
    </row>
    <row r="12" spans="1:10" ht="20.25">
      <c r="A12" s="136">
        <f>+A10+1</f>
        <v>3</v>
      </c>
      <c r="B12" s="137">
        <v>60015</v>
      </c>
      <c r="C12" s="143" t="s">
        <v>23</v>
      </c>
      <c r="D12" s="144" t="s">
        <v>24</v>
      </c>
      <c r="E12" s="137" t="s">
        <v>15</v>
      </c>
      <c r="F12" s="139" t="s">
        <v>25</v>
      </c>
      <c r="G12" s="140">
        <v>355.55</v>
      </c>
      <c r="H12" s="140"/>
      <c r="I12" s="140">
        <f>+J12/G12</f>
        <v>28209.815778371536</v>
      </c>
      <c r="J12" s="142">
        <f>10030000</f>
        <v>10030000</v>
      </c>
    </row>
    <row r="13" spans="1:10" ht="40.5">
      <c r="A13" s="136">
        <f>+A12+1</f>
        <v>4</v>
      </c>
      <c r="B13" s="137">
        <v>80036</v>
      </c>
      <c r="C13" s="143" t="s">
        <v>26</v>
      </c>
      <c r="D13" s="144" t="s">
        <v>27</v>
      </c>
      <c r="E13" s="137" t="s">
        <v>15</v>
      </c>
      <c r="F13" s="137" t="s">
        <v>25</v>
      </c>
      <c r="G13" s="140">
        <v>483</v>
      </c>
      <c r="H13" s="140"/>
      <c r="I13" s="140">
        <f>+J13/G13</f>
        <v>7246.376811594203</v>
      </c>
      <c r="J13" s="145">
        <v>3500000</v>
      </c>
    </row>
    <row r="14" spans="1:10" ht="40.5">
      <c r="A14" s="38">
        <f>+A13+1</f>
        <v>5</v>
      </c>
      <c r="B14" s="39">
        <v>60015</v>
      </c>
      <c r="C14" s="40" t="s">
        <v>28</v>
      </c>
      <c r="D14" s="41" t="s">
        <v>29</v>
      </c>
      <c r="E14" s="39" t="s">
        <v>15</v>
      </c>
      <c r="F14" s="42" t="s">
        <v>30</v>
      </c>
      <c r="G14" s="43">
        <v>4103</v>
      </c>
      <c r="H14" s="43">
        <v>456</v>
      </c>
      <c r="I14" s="43">
        <f>+J14/G14</f>
        <v>1218.6205215695832</v>
      </c>
      <c r="J14" s="44">
        <f>5000000</f>
        <v>5000000</v>
      </c>
    </row>
    <row r="15" spans="1:10" s="51" customFormat="1" ht="40.5">
      <c r="A15" s="136">
        <f>+A14+1</f>
        <v>6</v>
      </c>
      <c r="B15" s="137">
        <v>80078</v>
      </c>
      <c r="C15" s="146" t="s">
        <v>31</v>
      </c>
      <c r="D15" s="147" t="s">
        <v>32</v>
      </c>
      <c r="E15" s="137" t="s">
        <v>15</v>
      </c>
      <c r="F15" s="148" t="s">
        <v>33</v>
      </c>
      <c r="G15" s="140">
        <f>720+720</f>
        <v>1440</v>
      </c>
      <c r="H15" s="149"/>
      <c r="I15" s="150">
        <f>+J15/G15</f>
        <v>5550</v>
      </c>
      <c r="J15" s="151">
        <f>5550*G15</f>
        <v>7992000</v>
      </c>
    </row>
    <row r="16" spans="1:10" s="51" customFormat="1" ht="20.25">
      <c r="A16" s="38">
        <f>+A15+1</f>
        <v>7</v>
      </c>
      <c r="B16" s="39">
        <v>80053</v>
      </c>
      <c r="C16" s="40" t="s">
        <v>34</v>
      </c>
      <c r="D16" s="41" t="s">
        <v>35</v>
      </c>
      <c r="E16" s="39" t="s">
        <v>36</v>
      </c>
      <c r="F16" s="42" t="s">
        <v>25</v>
      </c>
      <c r="G16" s="43">
        <v>1692</v>
      </c>
      <c r="H16" s="43"/>
      <c r="I16" s="43">
        <f>+J16/G16</f>
        <v>9000</v>
      </c>
      <c r="J16" s="45">
        <v>15228000</v>
      </c>
    </row>
    <row r="17" spans="1:11" ht="47.25" customHeight="1" thickBot="1">
      <c r="A17" s="136">
        <f>+A16+1</f>
        <v>8</v>
      </c>
      <c r="B17" s="152">
        <v>50036</v>
      </c>
      <c r="C17" s="153" t="s">
        <v>37</v>
      </c>
      <c r="D17" s="154" t="s">
        <v>38</v>
      </c>
      <c r="E17" s="152" t="s">
        <v>15</v>
      </c>
      <c r="F17" s="155" t="s">
        <v>25</v>
      </c>
      <c r="G17" s="156">
        <v>30380</v>
      </c>
      <c r="H17" s="157"/>
      <c r="I17" s="157"/>
      <c r="J17" s="158" t="s">
        <v>39</v>
      </c>
      <c r="K17" s="1" t="s">
        <v>40</v>
      </c>
    </row>
    <row r="18" spans="1:10" ht="21" thickBot="1">
      <c r="A18" s="19" t="s">
        <v>41</v>
      </c>
      <c r="B18" s="19"/>
      <c r="C18" s="20"/>
      <c r="D18" s="21"/>
      <c r="E18" s="22"/>
      <c r="F18" s="22"/>
      <c r="G18" s="24"/>
      <c r="H18" s="24"/>
      <c r="I18" s="24"/>
      <c r="J18" s="25"/>
    </row>
    <row r="19" spans="1:10" ht="40.5">
      <c r="A19" s="159">
        <f>+A17+1</f>
        <v>9</v>
      </c>
      <c r="B19" s="160">
        <v>80078</v>
      </c>
      <c r="C19" s="161" t="s">
        <v>42</v>
      </c>
      <c r="D19" s="162" t="s">
        <v>43</v>
      </c>
      <c r="E19" s="160" t="s">
        <v>15</v>
      </c>
      <c r="F19" s="163" t="s">
        <v>44</v>
      </c>
      <c r="G19" s="164" t="s">
        <v>45</v>
      </c>
      <c r="H19" s="165"/>
      <c r="I19" s="165"/>
      <c r="J19" s="166" t="s">
        <v>46</v>
      </c>
    </row>
    <row r="20" spans="1:10" ht="40.5">
      <c r="A20" s="136">
        <f aca="true" t="shared" si="0" ref="A20:A63">+A19+1</f>
        <v>10</v>
      </c>
      <c r="B20" s="137">
        <v>80009</v>
      </c>
      <c r="C20" s="143" t="s">
        <v>47</v>
      </c>
      <c r="D20" s="144" t="s">
        <v>48</v>
      </c>
      <c r="E20" s="137" t="s">
        <v>15</v>
      </c>
      <c r="F20" s="137" t="s">
        <v>49</v>
      </c>
      <c r="G20" s="140">
        <v>495</v>
      </c>
      <c r="H20" s="140"/>
      <c r="I20" s="140">
        <f>+J20/G20</f>
        <v>6464.646464646465</v>
      </c>
      <c r="J20" s="142">
        <v>3200000</v>
      </c>
    </row>
    <row r="21" spans="1:10" s="57" customFormat="1" ht="40.5">
      <c r="A21" s="38">
        <f t="shared" si="0"/>
        <v>11</v>
      </c>
      <c r="B21" s="39">
        <v>80078</v>
      </c>
      <c r="C21" s="46" t="s">
        <v>50</v>
      </c>
      <c r="D21" s="47" t="s">
        <v>51</v>
      </c>
      <c r="E21" s="39" t="s">
        <v>15</v>
      </c>
      <c r="F21" s="48" t="s">
        <v>44</v>
      </c>
      <c r="G21" s="43">
        <v>166</v>
      </c>
      <c r="H21" s="49"/>
      <c r="I21" s="49">
        <f>+J21/G21</f>
        <v>5959</v>
      </c>
      <c r="J21" s="50">
        <f>5959*G21</f>
        <v>989194</v>
      </c>
    </row>
    <row r="22" spans="1:10" ht="40.5">
      <c r="A22" s="38">
        <f t="shared" si="0"/>
        <v>12</v>
      </c>
      <c r="B22" s="39">
        <v>80049</v>
      </c>
      <c r="C22" s="40" t="s">
        <v>52</v>
      </c>
      <c r="D22" s="58" t="s">
        <v>53</v>
      </c>
      <c r="E22" s="39" t="s">
        <v>15</v>
      </c>
      <c r="F22" s="42" t="s">
        <v>49</v>
      </c>
      <c r="G22" s="43">
        <v>242</v>
      </c>
      <c r="H22" s="43"/>
      <c r="I22" s="43">
        <f>+J22/G22</f>
        <v>2000</v>
      </c>
      <c r="J22" s="44">
        <v>484000</v>
      </c>
    </row>
    <row r="23" spans="1:10" ht="40.5">
      <c r="A23" s="38">
        <f t="shared" si="0"/>
        <v>13</v>
      </c>
      <c r="B23" s="39">
        <v>60019</v>
      </c>
      <c r="C23" s="39" t="s">
        <v>54</v>
      </c>
      <c r="D23" s="41" t="s">
        <v>55</v>
      </c>
      <c r="E23" s="39" t="s">
        <v>15</v>
      </c>
      <c r="F23" s="42" t="s">
        <v>49</v>
      </c>
      <c r="G23" s="43">
        <v>94943</v>
      </c>
      <c r="H23" s="43"/>
      <c r="I23" s="43"/>
      <c r="J23" s="44" t="s">
        <v>56</v>
      </c>
    </row>
    <row r="24" spans="1:10" ht="60.75">
      <c r="A24" s="38">
        <f t="shared" si="0"/>
        <v>14</v>
      </c>
      <c r="B24" s="39">
        <v>80078</v>
      </c>
      <c r="C24" s="40" t="s">
        <v>57</v>
      </c>
      <c r="D24" s="47" t="s">
        <v>58</v>
      </c>
      <c r="E24" s="39" t="s">
        <v>15</v>
      </c>
      <c r="F24" s="39" t="s">
        <v>49</v>
      </c>
      <c r="G24" s="43" t="s">
        <v>59</v>
      </c>
      <c r="H24" s="43"/>
      <c r="I24" s="59"/>
      <c r="J24" s="44" t="s">
        <v>60</v>
      </c>
    </row>
    <row r="25" spans="1:10" ht="60.75">
      <c r="A25" s="38">
        <f t="shared" si="0"/>
        <v>15</v>
      </c>
      <c r="B25" s="39">
        <v>80078</v>
      </c>
      <c r="C25" s="40" t="s">
        <v>61</v>
      </c>
      <c r="D25" s="47" t="s">
        <v>62</v>
      </c>
      <c r="E25" s="39" t="s">
        <v>15</v>
      </c>
      <c r="F25" s="39" t="s">
        <v>49</v>
      </c>
      <c r="G25" s="43" t="s">
        <v>63</v>
      </c>
      <c r="H25" s="43"/>
      <c r="I25" s="43"/>
      <c r="J25" s="44" t="s">
        <v>64</v>
      </c>
    </row>
    <row r="26" spans="1:10" ht="20.25">
      <c r="A26" s="38">
        <f t="shared" si="0"/>
        <v>16</v>
      </c>
      <c r="B26" s="39">
        <v>60015</v>
      </c>
      <c r="C26" s="40" t="s">
        <v>65</v>
      </c>
      <c r="D26" s="41" t="s">
        <v>66</v>
      </c>
      <c r="E26" s="39" t="s">
        <v>15</v>
      </c>
      <c r="F26" s="42" t="s">
        <v>67</v>
      </c>
      <c r="G26" s="43">
        <v>8534</v>
      </c>
      <c r="H26" s="43"/>
      <c r="I26" s="43">
        <f>+J26/G26</f>
        <v>3172.017811108507</v>
      </c>
      <c r="J26" s="44">
        <f>27070000</f>
        <v>27070000</v>
      </c>
    </row>
    <row r="27" spans="1:10" ht="60.75">
      <c r="A27" s="54">
        <f t="shared" si="0"/>
        <v>17</v>
      </c>
      <c r="B27" s="55">
        <v>80078</v>
      </c>
      <c r="C27" s="60" t="s">
        <v>68</v>
      </c>
      <c r="D27" s="61" t="s">
        <v>69</v>
      </c>
      <c r="E27" s="55" t="s">
        <v>15</v>
      </c>
      <c r="F27" s="62" t="s">
        <v>70</v>
      </c>
      <c r="G27" s="56" t="s">
        <v>71</v>
      </c>
      <c r="H27" s="63"/>
      <c r="I27" s="63"/>
      <c r="J27" s="64" t="s">
        <v>72</v>
      </c>
    </row>
    <row r="28" spans="1:10" ht="20.25">
      <c r="A28" s="38">
        <f t="shared" si="0"/>
        <v>18</v>
      </c>
      <c r="B28" s="39">
        <v>60007</v>
      </c>
      <c r="C28" s="40" t="s">
        <v>73</v>
      </c>
      <c r="D28" s="41" t="s">
        <v>74</v>
      </c>
      <c r="E28" s="39" t="s">
        <v>15</v>
      </c>
      <c r="F28" s="42" t="s">
        <v>75</v>
      </c>
      <c r="G28" s="43">
        <v>801</v>
      </c>
      <c r="H28" s="43"/>
      <c r="I28" s="43">
        <f>+J28/G28</f>
        <v>7224.469413233458</v>
      </c>
      <c r="J28" s="44">
        <f>6808000*0.85</f>
        <v>5786800</v>
      </c>
    </row>
    <row r="29" spans="1:10" ht="40.5">
      <c r="A29" s="38">
        <f t="shared" si="0"/>
        <v>19</v>
      </c>
      <c r="B29" s="39">
        <v>80021</v>
      </c>
      <c r="C29" s="40" t="s">
        <v>76</v>
      </c>
      <c r="D29" s="41" t="s">
        <v>77</v>
      </c>
      <c r="E29" s="39" t="s">
        <v>15</v>
      </c>
      <c r="F29" s="42" t="s">
        <v>78</v>
      </c>
      <c r="G29" s="43">
        <v>2117</v>
      </c>
      <c r="H29" s="43"/>
      <c r="I29" s="43">
        <f>+J29/G29</f>
        <v>1983.9395370807747</v>
      </c>
      <c r="J29" s="44">
        <v>4200000</v>
      </c>
    </row>
    <row r="30" spans="1:10" ht="20.25">
      <c r="A30" s="38">
        <f t="shared" si="0"/>
        <v>20</v>
      </c>
      <c r="B30" s="39">
        <v>80059</v>
      </c>
      <c r="C30" s="40" t="s">
        <v>79</v>
      </c>
      <c r="D30" s="58" t="s">
        <v>80</v>
      </c>
      <c r="E30" s="39" t="s">
        <v>15</v>
      </c>
      <c r="F30" s="42" t="s">
        <v>49</v>
      </c>
      <c r="G30" s="43">
        <v>300</v>
      </c>
      <c r="H30" s="43"/>
      <c r="I30" s="43">
        <f>+J30/G30</f>
        <v>150</v>
      </c>
      <c r="J30" s="44">
        <v>45000</v>
      </c>
    </row>
    <row r="31" spans="1:10" ht="20.25">
      <c r="A31" s="38">
        <f t="shared" si="0"/>
        <v>21</v>
      </c>
      <c r="B31" s="39">
        <v>80078</v>
      </c>
      <c r="C31" s="40" t="s">
        <v>81</v>
      </c>
      <c r="D31" s="47" t="s">
        <v>82</v>
      </c>
      <c r="E31" s="39" t="s">
        <v>15</v>
      </c>
      <c r="F31" s="42" t="s">
        <v>44</v>
      </c>
      <c r="G31" s="43">
        <v>216</v>
      </c>
      <c r="H31" s="43"/>
      <c r="I31" s="43">
        <f>+J31/G31</f>
        <v>6400</v>
      </c>
      <c r="J31" s="44">
        <f>6400*G31</f>
        <v>1382400</v>
      </c>
    </row>
    <row r="32" spans="1:10" ht="40.5">
      <c r="A32" s="38">
        <f t="shared" si="0"/>
        <v>22</v>
      </c>
      <c r="B32" s="39">
        <v>80078</v>
      </c>
      <c r="C32" s="40" t="s">
        <v>83</v>
      </c>
      <c r="D32" s="47" t="s">
        <v>84</v>
      </c>
      <c r="E32" s="39" t="s">
        <v>15</v>
      </c>
      <c r="F32" s="42" t="s">
        <v>49</v>
      </c>
      <c r="G32" s="43" t="s">
        <v>85</v>
      </c>
      <c r="H32" s="43"/>
      <c r="I32" s="43"/>
      <c r="J32" s="44" t="s">
        <v>64</v>
      </c>
    </row>
    <row r="33" spans="1:10" ht="20.25">
      <c r="A33" s="38">
        <f t="shared" si="0"/>
        <v>23</v>
      </c>
      <c r="B33" s="39">
        <v>80078</v>
      </c>
      <c r="C33" s="39" t="s">
        <v>86</v>
      </c>
      <c r="D33" s="65" t="s">
        <v>87</v>
      </c>
      <c r="E33" s="66" t="s">
        <v>15</v>
      </c>
      <c r="F33" s="42" t="s">
        <v>44</v>
      </c>
      <c r="G33" s="43">
        <v>267</v>
      </c>
      <c r="H33" s="43"/>
      <c r="I33" s="43"/>
      <c r="J33" s="44" t="s">
        <v>60</v>
      </c>
    </row>
    <row r="34" spans="1:10" ht="60.75">
      <c r="A34" s="38">
        <f t="shared" si="0"/>
        <v>24</v>
      </c>
      <c r="B34" s="39">
        <v>80078</v>
      </c>
      <c r="C34" s="40" t="s">
        <v>88</v>
      </c>
      <c r="D34" s="47" t="s">
        <v>89</v>
      </c>
      <c r="E34" s="39" t="s">
        <v>15</v>
      </c>
      <c r="F34" s="42" t="s">
        <v>49</v>
      </c>
      <c r="G34" s="43" t="s">
        <v>90</v>
      </c>
      <c r="H34" s="43"/>
      <c r="I34" s="43"/>
      <c r="J34" s="44" t="s">
        <v>91</v>
      </c>
    </row>
    <row r="35" spans="1:10" ht="40.5">
      <c r="A35" s="38">
        <f t="shared" si="0"/>
        <v>25</v>
      </c>
      <c r="B35" s="39">
        <v>80078</v>
      </c>
      <c r="C35" s="40" t="s">
        <v>92</v>
      </c>
      <c r="D35" s="47" t="s">
        <v>93</v>
      </c>
      <c r="E35" s="39" t="s">
        <v>15</v>
      </c>
      <c r="F35" s="42" t="s">
        <v>44</v>
      </c>
      <c r="G35" s="43">
        <v>212</v>
      </c>
      <c r="H35" s="43"/>
      <c r="I35" s="43">
        <f>+J35/G35</f>
        <v>5100</v>
      </c>
      <c r="J35" s="44">
        <f>5100*G35</f>
        <v>1081200</v>
      </c>
    </row>
    <row r="36" spans="1:10" ht="60.75">
      <c r="A36" s="38">
        <f t="shared" si="0"/>
        <v>26</v>
      </c>
      <c r="B36" s="39">
        <v>80078</v>
      </c>
      <c r="C36" s="40" t="s">
        <v>94</v>
      </c>
      <c r="D36" s="65" t="s">
        <v>95</v>
      </c>
      <c r="E36" s="66" t="s">
        <v>15</v>
      </c>
      <c r="F36" s="42" t="s">
        <v>49</v>
      </c>
      <c r="G36" s="43" t="s">
        <v>96</v>
      </c>
      <c r="H36" s="43"/>
      <c r="I36" s="43"/>
      <c r="J36" s="44" t="s">
        <v>91</v>
      </c>
    </row>
    <row r="37" spans="1:10" ht="40.5">
      <c r="A37" s="38">
        <f t="shared" si="0"/>
        <v>27</v>
      </c>
      <c r="B37" s="39">
        <v>80078</v>
      </c>
      <c r="C37" s="40" t="s">
        <v>97</v>
      </c>
      <c r="D37" s="47" t="s">
        <v>98</v>
      </c>
      <c r="E37" s="39" t="s">
        <v>15</v>
      </c>
      <c r="F37" s="42" t="s">
        <v>49</v>
      </c>
      <c r="G37" s="43" t="s">
        <v>99</v>
      </c>
      <c r="H37" s="43"/>
      <c r="I37" s="43"/>
      <c r="J37" s="44" t="s">
        <v>91</v>
      </c>
    </row>
    <row r="38" spans="1:10" ht="40.5">
      <c r="A38" s="38">
        <f t="shared" si="0"/>
        <v>28</v>
      </c>
      <c r="B38" s="39">
        <v>80037</v>
      </c>
      <c r="C38" s="40" t="s">
        <v>100</v>
      </c>
      <c r="D38" s="41" t="s">
        <v>101</v>
      </c>
      <c r="E38" s="39" t="s">
        <v>15</v>
      </c>
      <c r="F38" s="42" t="s">
        <v>49</v>
      </c>
      <c r="G38" s="43">
        <v>260</v>
      </c>
      <c r="H38" s="43"/>
      <c r="I38" s="43">
        <f>+J38/G38</f>
        <v>1276.923076923077</v>
      </c>
      <c r="J38" s="45">
        <v>332000</v>
      </c>
    </row>
    <row r="39" spans="1:10" ht="40.5">
      <c r="A39" s="38">
        <f t="shared" si="0"/>
        <v>29</v>
      </c>
      <c r="B39" s="39">
        <v>80037</v>
      </c>
      <c r="C39" s="40" t="s">
        <v>102</v>
      </c>
      <c r="D39" s="41" t="s">
        <v>103</v>
      </c>
      <c r="E39" s="39" t="s">
        <v>15</v>
      </c>
      <c r="F39" s="42" t="s">
        <v>49</v>
      </c>
      <c r="G39" s="43">
        <v>270</v>
      </c>
      <c r="H39" s="43"/>
      <c r="I39" s="43">
        <f>+J39/G39</f>
        <v>1500</v>
      </c>
      <c r="J39" s="45">
        <v>405000</v>
      </c>
    </row>
    <row r="40" spans="1:10" ht="40.5">
      <c r="A40" s="38">
        <f t="shared" si="0"/>
        <v>30</v>
      </c>
      <c r="B40" s="39">
        <v>80037</v>
      </c>
      <c r="C40" s="40" t="s">
        <v>104</v>
      </c>
      <c r="D40" s="41" t="s">
        <v>105</v>
      </c>
      <c r="E40" s="39" t="s">
        <v>15</v>
      </c>
      <c r="F40" s="42" t="s">
        <v>49</v>
      </c>
      <c r="G40" s="43">
        <v>266</v>
      </c>
      <c r="H40" s="43"/>
      <c r="I40" s="43">
        <f>+J40/G40</f>
        <v>1500</v>
      </c>
      <c r="J40" s="45">
        <v>399000</v>
      </c>
    </row>
    <row r="41" spans="1:10" ht="60.75">
      <c r="A41" s="38">
        <f t="shared" si="0"/>
        <v>31</v>
      </c>
      <c r="B41" s="39">
        <v>80078</v>
      </c>
      <c r="C41" s="40" t="s">
        <v>106</v>
      </c>
      <c r="D41" s="47" t="s">
        <v>107</v>
      </c>
      <c r="E41" s="39" t="s">
        <v>15</v>
      </c>
      <c r="F41" s="42" t="s">
        <v>49</v>
      </c>
      <c r="G41" s="43" t="s">
        <v>108</v>
      </c>
      <c r="H41" s="43"/>
      <c r="I41" s="43"/>
      <c r="J41" s="44" t="s">
        <v>109</v>
      </c>
    </row>
    <row r="42" spans="1:10" ht="40.5">
      <c r="A42" s="38">
        <f t="shared" si="0"/>
        <v>32</v>
      </c>
      <c r="B42" s="39">
        <v>80078</v>
      </c>
      <c r="C42" s="40" t="s">
        <v>110</v>
      </c>
      <c r="D42" s="67" t="s">
        <v>111</v>
      </c>
      <c r="E42" s="39" t="s">
        <v>15</v>
      </c>
      <c r="F42" s="42" t="s">
        <v>49</v>
      </c>
      <c r="G42" s="43" t="s">
        <v>112</v>
      </c>
      <c r="H42" s="43"/>
      <c r="I42" s="43"/>
      <c r="J42" s="44" t="s">
        <v>113</v>
      </c>
    </row>
    <row r="43" spans="1:10" ht="30.75" customHeight="1">
      <c r="A43" s="38">
        <f t="shared" si="0"/>
        <v>33</v>
      </c>
      <c r="B43" s="39">
        <v>80012</v>
      </c>
      <c r="C43" s="40" t="s">
        <v>114</v>
      </c>
      <c r="D43" s="58" t="s">
        <v>115</v>
      </c>
      <c r="E43" s="39" t="s">
        <v>15</v>
      </c>
      <c r="F43" s="42" t="s">
        <v>44</v>
      </c>
      <c r="G43" s="43">
        <v>500</v>
      </c>
      <c r="H43" s="43"/>
      <c r="I43" s="43">
        <f aca="true" t="shared" si="1" ref="I43:I53">+J43/G43</f>
        <v>120</v>
      </c>
      <c r="J43" s="44">
        <v>60000</v>
      </c>
    </row>
    <row r="44" spans="1:10" ht="28.5" customHeight="1">
      <c r="A44" s="38">
        <f t="shared" si="0"/>
        <v>34</v>
      </c>
      <c r="B44" s="39">
        <v>80013</v>
      </c>
      <c r="C44" s="40" t="s">
        <v>116</v>
      </c>
      <c r="D44" s="41" t="s">
        <v>117</v>
      </c>
      <c r="E44" s="39" t="s">
        <v>15</v>
      </c>
      <c r="F44" s="42" t="s">
        <v>44</v>
      </c>
      <c r="G44" s="43">
        <v>284</v>
      </c>
      <c r="H44" s="43"/>
      <c r="I44" s="43">
        <f t="shared" si="1"/>
        <v>250</v>
      </c>
      <c r="J44" s="44">
        <v>71000</v>
      </c>
    </row>
    <row r="45" spans="1:10" ht="27.75" customHeight="1">
      <c r="A45" s="38">
        <f t="shared" si="0"/>
        <v>35</v>
      </c>
      <c r="B45" s="39">
        <v>80022</v>
      </c>
      <c r="C45" s="40" t="s">
        <v>118</v>
      </c>
      <c r="D45" s="41" t="s">
        <v>119</v>
      </c>
      <c r="E45" s="39" t="s">
        <v>15</v>
      </c>
      <c r="F45" s="42" t="s">
        <v>44</v>
      </c>
      <c r="G45" s="43">
        <v>625</v>
      </c>
      <c r="H45" s="43"/>
      <c r="I45" s="43">
        <f t="shared" si="1"/>
        <v>40</v>
      </c>
      <c r="J45" s="44">
        <v>25000</v>
      </c>
    </row>
    <row r="46" spans="1:10" ht="27" customHeight="1">
      <c r="A46" s="38">
        <f t="shared" si="0"/>
        <v>36</v>
      </c>
      <c r="B46" s="39">
        <v>80026</v>
      </c>
      <c r="C46" s="40" t="s">
        <v>120</v>
      </c>
      <c r="D46" s="58" t="s">
        <v>121</v>
      </c>
      <c r="E46" s="39" t="s">
        <v>15</v>
      </c>
      <c r="F46" s="42" t="s">
        <v>44</v>
      </c>
      <c r="G46" s="43">
        <v>438</v>
      </c>
      <c r="H46" s="43"/>
      <c r="I46" s="43">
        <f t="shared" si="1"/>
        <v>251.1415525114155</v>
      </c>
      <c r="J46" s="45">
        <v>110000</v>
      </c>
    </row>
    <row r="47" spans="1:10" ht="36" customHeight="1">
      <c r="A47" s="38">
        <f t="shared" si="0"/>
        <v>37</v>
      </c>
      <c r="B47" s="39">
        <v>80028</v>
      </c>
      <c r="C47" s="40" t="s">
        <v>122</v>
      </c>
      <c r="D47" s="41" t="s">
        <v>123</v>
      </c>
      <c r="E47" s="39" t="s">
        <v>15</v>
      </c>
      <c r="F47" s="42" t="s">
        <v>44</v>
      </c>
      <c r="G47" s="68">
        <v>316</v>
      </c>
      <c r="H47" s="43">
        <v>254.08</v>
      </c>
      <c r="I47" s="43">
        <f t="shared" si="1"/>
        <v>5379.7468354430375</v>
      </c>
      <c r="J47" s="44">
        <v>1700000</v>
      </c>
    </row>
    <row r="48" spans="1:10" ht="28.5" customHeight="1">
      <c r="A48" s="38">
        <f t="shared" si="0"/>
        <v>38</v>
      </c>
      <c r="B48" s="39">
        <v>80007</v>
      </c>
      <c r="C48" s="40" t="s">
        <v>124</v>
      </c>
      <c r="D48" s="41" t="s">
        <v>125</v>
      </c>
      <c r="E48" s="39" t="s">
        <v>15</v>
      </c>
      <c r="F48" s="42" t="s">
        <v>44</v>
      </c>
      <c r="G48" s="43">
        <v>600</v>
      </c>
      <c r="H48" s="43"/>
      <c r="I48" s="43">
        <f t="shared" si="1"/>
        <v>258.3333333333333</v>
      </c>
      <c r="J48" s="44">
        <v>155000</v>
      </c>
    </row>
    <row r="49" spans="1:10" ht="33" customHeight="1">
      <c r="A49" s="38">
        <f t="shared" si="0"/>
        <v>39</v>
      </c>
      <c r="B49" s="39">
        <v>80023</v>
      </c>
      <c r="C49" s="40" t="s">
        <v>126</v>
      </c>
      <c r="D49" s="41" t="s">
        <v>127</v>
      </c>
      <c r="E49" s="39" t="s">
        <v>15</v>
      </c>
      <c r="F49" s="42" t="s">
        <v>44</v>
      </c>
      <c r="G49" s="43">
        <v>600</v>
      </c>
      <c r="H49" s="43"/>
      <c r="I49" s="43">
        <f t="shared" si="1"/>
        <v>100</v>
      </c>
      <c r="J49" s="44">
        <v>60000</v>
      </c>
    </row>
    <row r="50" spans="1:10" ht="20.25">
      <c r="A50" s="38">
        <f t="shared" si="0"/>
        <v>40</v>
      </c>
      <c r="B50" s="39">
        <v>80048</v>
      </c>
      <c r="C50" s="40" t="s">
        <v>128</v>
      </c>
      <c r="D50" s="41" t="s">
        <v>129</v>
      </c>
      <c r="E50" s="39" t="s">
        <v>15</v>
      </c>
      <c r="F50" s="42" t="s">
        <v>49</v>
      </c>
      <c r="G50" s="43">
        <v>600</v>
      </c>
      <c r="H50" s="43"/>
      <c r="I50" s="43">
        <f t="shared" si="1"/>
        <v>300</v>
      </c>
      <c r="J50" s="44">
        <v>180000</v>
      </c>
    </row>
    <row r="51" spans="1:10" ht="36" customHeight="1">
      <c r="A51" s="38">
        <f t="shared" si="0"/>
        <v>41</v>
      </c>
      <c r="B51" s="39">
        <v>80014</v>
      </c>
      <c r="C51" s="40" t="s">
        <v>130</v>
      </c>
      <c r="D51" s="41" t="s">
        <v>131</v>
      </c>
      <c r="E51" s="39" t="s">
        <v>36</v>
      </c>
      <c r="F51" s="42" t="s">
        <v>49</v>
      </c>
      <c r="G51" s="43">
        <v>1414</v>
      </c>
      <c r="H51" s="43"/>
      <c r="I51" s="43">
        <f t="shared" si="1"/>
        <v>4500</v>
      </c>
      <c r="J51" s="44">
        <v>6363000</v>
      </c>
    </row>
    <row r="52" spans="1:10" ht="30.75" customHeight="1">
      <c r="A52" s="38">
        <f t="shared" si="0"/>
        <v>42</v>
      </c>
      <c r="B52" s="39">
        <v>60020</v>
      </c>
      <c r="C52" s="40" t="s">
        <v>132</v>
      </c>
      <c r="D52" s="41" t="s">
        <v>133</v>
      </c>
      <c r="E52" s="39" t="s">
        <v>36</v>
      </c>
      <c r="F52" s="69" t="s">
        <v>44</v>
      </c>
      <c r="G52" s="43">
        <v>6000</v>
      </c>
      <c r="H52" s="43"/>
      <c r="I52" s="43">
        <f t="shared" si="1"/>
        <v>50</v>
      </c>
      <c r="J52" s="44">
        <f>300000</f>
        <v>300000</v>
      </c>
    </row>
    <row r="53" spans="1:10" ht="40.5">
      <c r="A53" s="38">
        <f t="shared" si="0"/>
        <v>43</v>
      </c>
      <c r="B53" s="39">
        <v>60020</v>
      </c>
      <c r="C53" s="40" t="s">
        <v>134</v>
      </c>
      <c r="D53" s="41" t="s">
        <v>135</v>
      </c>
      <c r="E53" s="39" t="s">
        <v>36</v>
      </c>
      <c r="F53" s="69" t="s">
        <v>49</v>
      </c>
      <c r="G53" s="43">
        <v>9807</v>
      </c>
      <c r="H53" s="43"/>
      <c r="I53" s="43">
        <f t="shared" si="1"/>
        <v>1336.800244723157</v>
      </c>
      <c r="J53" s="44">
        <f>13110000</f>
        <v>13110000</v>
      </c>
    </row>
    <row r="54" spans="1:10" ht="60.75">
      <c r="A54" s="38">
        <f t="shared" si="0"/>
        <v>44</v>
      </c>
      <c r="B54" s="39">
        <v>80078</v>
      </c>
      <c r="C54" s="40" t="s">
        <v>136</v>
      </c>
      <c r="D54" s="67" t="s">
        <v>137</v>
      </c>
      <c r="E54" s="39" t="s">
        <v>15</v>
      </c>
      <c r="F54" s="42" t="s">
        <v>138</v>
      </c>
      <c r="G54" s="43" t="s">
        <v>139</v>
      </c>
      <c r="H54" s="43"/>
      <c r="I54" s="43"/>
      <c r="J54" s="44" t="s">
        <v>140</v>
      </c>
    </row>
    <row r="55" spans="1:10" ht="20.25">
      <c r="A55" s="38">
        <f t="shared" si="0"/>
        <v>45</v>
      </c>
      <c r="B55" s="39">
        <v>80040</v>
      </c>
      <c r="C55" s="40" t="s">
        <v>141</v>
      </c>
      <c r="D55" s="58" t="s">
        <v>142</v>
      </c>
      <c r="E55" s="39" t="s">
        <v>15</v>
      </c>
      <c r="F55" s="42" t="s">
        <v>49</v>
      </c>
      <c r="G55" s="43">
        <v>538</v>
      </c>
      <c r="H55" s="43"/>
      <c r="I55" s="43">
        <f aca="true" t="shared" si="2" ref="I55:I60">+J55/G55</f>
        <v>1275</v>
      </c>
      <c r="J55" s="44">
        <f>807000*0.85</f>
        <v>685950</v>
      </c>
    </row>
    <row r="56" spans="1:10" ht="20.25">
      <c r="A56" s="38">
        <f t="shared" si="0"/>
        <v>46</v>
      </c>
      <c r="B56" s="39">
        <v>80046</v>
      </c>
      <c r="C56" s="40" t="s">
        <v>143</v>
      </c>
      <c r="D56" s="58" t="s">
        <v>144</v>
      </c>
      <c r="E56" s="39" t="s">
        <v>15</v>
      </c>
      <c r="F56" s="42" t="s">
        <v>49</v>
      </c>
      <c r="G56" s="43">
        <v>240</v>
      </c>
      <c r="H56" s="43"/>
      <c r="I56" s="43">
        <f t="shared" si="2"/>
        <v>1500</v>
      </c>
      <c r="J56" s="45">
        <f>360000</f>
        <v>360000</v>
      </c>
    </row>
    <row r="57" spans="1:10" ht="20.25">
      <c r="A57" s="38">
        <f t="shared" si="0"/>
        <v>47</v>
      </c>
      <c r="B57" s="39">
        <v>80046</v>
      </c>
      <c r="C57" s="40" t="s">
        <v>145</v>
      </c>
      <c r="D57" s="58" t="s">
        <v>146</v>
      </c>
      <c r="E57" s="39" t="s">
        <v>15</v>
      </c>
      <c r="F57" s="42" t="s">
        <v>49</v>
      </c>
      <c r="G57" s="43">
        <v>240</v>
      </c>
      <c r="H57" s="43"/>
      <c r="I57" s="43">
        <f t="shared" si="2"/>
        <v>1275</v>
      </c>
      <c r="J57" s="45">
        <v>306000</v>
      </c>
    </row>
    <row r="58" spans="1:10" ht="20.25">
      <c r="A58" s="38">
        <f t="shared" si="0"/>
        <v>48</v>
      </c>
      <c r="B58" s="39">
        <v>80046</v>
      </c>
      <c r="C58" s="40" t="s">
        <v>147</v>
      </c>
      <c r="D58" s="58" t="s">
        <v>148</v>
      </c>
      <c r="E58" s="39" t="s">
        <v>15</v>
      </c>
      <c r="F58" s="42" t="s">
        <v>49</v>
      </c>
      <c r="G58" s="43">
        <v>548</v>
      </c>
      <c r="H58" s="43"/>
      <c r="I58" s="43">
        <f t="shared" si="2"/>
        <v>1277.3722627737227</v>
      </c>
      <c r="J58" s="44">
        <v>700000</v>
      </c>
    </row>
    <row r="59" spans="1:10" ht="36.75" customHeight="1">
      <c r="A59" s="38">
        <f t="shared" si="0"/>
        <v>49</v>
      </c>
      <c r="B59" s="39">
        <v>80038</v>
      </c>
      <c r="C59" s="40" t="s">
        <v>149</v>
      </c>
      <c r="D59" s="41" t="s">
        <v>150</v>
      </c>
      <c r="E59" s="39" t="s">
        <v>36</v>
      </c>
      <c r="F59" s="42" t="s">
        <v>44</v>
      </c>
      <c r="G59" s="43">
        <v>345</v>
      </c>
      <c r="H59" s="43"/>
      <c r="I59" s="43">
        <f t="shared" si="2"/>
        <v>6376.811594202899</v>
      </c>
      <c r="J59" s="44">
        <v>2200000</v>
      </c>
    </row>
    <row r="60" spans="1:10" ht="40.5">
      <c r="A60" s="38">
        <f t="shared" si="0"/>
        <v>50</v>
      </c>
      <c r="B60" s="39">
        <v>80029</v>
      </c>
      <c r="C60" s="40" t="s">
        <v>151</v>
      </c>
      <c r="D60" s="41" t="s">
        <v>152</v>
      </c>
      <c r="E60" s="39" t="s">
        <v>36</v>
      </c>
      <c r="F60" s="42" t="s">
        <v>153</v>
      </c>
      <c r="G60" s="43">
        <v>1909</v>
      </c>
      <c r="H60" s="43">
        <v>200</v>
      </c>
      <c r="I60" s="43">
        <f t="shared" si="2"/>
        <v>2252.488213724463</v>
      </c>
      <c r="J60" s="44">
        <v>4300000</v>
      </c>
    </row>
    <row r="61" spans="1:10" ht="60.75">
      <c r="A61" s="38">
        <f t="shared" si="0"/>
        <v>51</v>
      </c>
      <c r="B61" s="39">
        <v>80031</v>
      </c>
      <c r="C61" s="40" t="s">
        <v>154</v>
      </c>
      <c r="D61" s="41" t="s">
        <v>155</v>
      </c>
      <c r="E61" s="39" t="s">
        <v>36</v>
      </c>
      <c r="F61" s="42" t="s">
        <v>49</v>
      </c>
      <c r="G61" s="43" t="s">
        <v>156</v>
      </c>
      <c r="H61" s="43"/>
      <c r="I61" s="43"/>
      <c r="J61" s="44">
        <v>1200000</v>
      </c>
    </row>
    <row r="62" spans="1:10" ht="20.25">
      <c r="A62" s="38">
        <f>+A61+1</f>
        <v>52</v>
      </c>
      <c r="B62" s="39">
        <v>80031</v>
      </c>
      <c r="C62" s="40" t="s">
        <v>157</v>
      </c>
      <c r="D62" s="41" t="s">
        <v>158</v>
      </c>
      <c r="E62" s="39"/>
      <c r="F62" s="42" t="s">
        <v>49</v>
      </c>
      <c r="G62" s="43">
        <v>1119</v>
      </c>
      <c r="H62" s="43"/>
      <c r="I62" s="43">
        <f>+J62/G62</f>
        <v>250</v>
      </c>
      <c r="J62" s="44">
        <v>279750</v>
      </c>
    </row>
    <row r="63" spans="1:10" ht="21" thickBot="1">
      <c r="A63" s="31">
        <f t="shared" si="0"/>
        <v>53</v>
      </c>
      <c r="B63" s="32">
        <v>60015</v>
      </c>
      <c r="C63" s="33" t="s">
        <v>159</v>
      </c>
      <c r="D63" s="34" t="s">
        <v>160</v>
      </c>
      <c r="E63" s="32" t="s">
        <v>161</v>
      </c>
      <c r="F63" s="35" t="s">
        <v>44</v>
      </c>
      <c r="G63" s="36">
        <v>407</v>
      </c>
      <c r="H63" s="36"/>
      <c r="I63" s="36">
        <f>+J63/G63</f>
        <v>1105.6511056511056</v>
      </c>
      <c r="J63" s="37">
        <f>450000</f>
        <v>450000</v>
      </c>
    </row>
    <row r="64" spans="1:10" ht="20.25">
      <c r="A64" s="19" t="s">
        <v>162</v>
      </c>
      <c r="B64" s="19"/>
      <c r="C64" s="20"/>
      <c r="D64" s="21"/>
      <c r="E64" s="22"/>
      <c r="F64" s="70"/>
      <c r="G64" s="24"/>
      <c r="H64" s="24"/>
      <c r="I64" s="24"/>
      <c r="J64" s="25"/>
    </row>
    <row r="65" spans="1:10" ht="21" thickBot="1">
      <c r="A65" s="31">
        <f>+A63+1</f>
        <v>54</v>
      </c>
      <c r="B65" s="71">
        <v>60006</v>
      </c>
      <c r="C65" s="33" t="s">
        <v>163</v>
      </c>
      <c r="D65" s="34" t="s">
        <v>164</v>
      </c>
      <c r="E65" s="32" t="s">
        <v>15</v>
      </c>
      <c r="F65" s="35" t="s">
        <v>165</v>
      </c>
      <c r="G65" s="36">
        <v>35632</v>
      </c>
      <c r="H65" s="36"/>
      <c r="I65" s="36">
        <f>+J65/G65</f>
        <v>1964.5262685226762</v>
      </c>
      <c r="J65" s="37">
        <v>70000000</v>
      </c>
    </row>
    <row r="66" spans="1:10" ht="21" thickBot="1">
      <c r="A66" s="72" t="s">
        <v>166</v>
      </c>
      <c r="B66" s="73"/>
      <c r="C66" s="74"/>
      <c r="D66" s="75"/>
      <c r="E66" s="76"/>
      <c r="F66" s="77"/>
      <c r="G66" s="78"/>
      <c r="H66" s="78"/>
      <c r="I66" s="78"/>
      <c r="J66" s="79"/>
    </row>
    <row r="67" spans="1:10" ht="36.75" customHeight="1">
      <c r="A67" s="26">
        <f>+A65+1</f>
        <v>55</v>
      </c>
      <c r="B67" s="27">
        <v>80035</v>
      </c>
      <c r="C67" s="80" t="s">
        <v>167</v>
      </c>
      <c r="D67" s="28" t="s">
        <v>168</v>
      </c>
      <c r="E67" s="27" t="s">
        <v>15</v>
      </c>
      <c r="F67" s="27" t="s">
        <v>169</v>
      </c>
      <c r="G67" s="29">
        <v>41138</v>
      </c>
      <c r="H67" s="29"/>
      <c r="I67" s="29">
        <f>+J67/G67</f>
        <v>352.47216685303124</v>
      </c>
      <c r="J67" s="30">
        <v>14500000</v>
      </c>
    </row>
    <row r="68" spans="1:10" ht="30.75" customHeight="1">
      <c r="A68" s="38">
        <f>+A67+1</f>
        <v>56</v>
      </c>
      <c r="B68" s="39">
        <v>80011</v>
      </c>
      <c r="C68" s="40" t="s">
        <v>170</v>
      </c>
      <c r="D68" s="41" t="s">
        <v>171</v>
      </c>
      <c r="E68" s="39" t="s">
        <v>15</v>
      </c>
      <c r="F68" s="42" t="s">
        <v>169</v>
      </c>
      <c r="G68" s="43">
        <v>24101</v>
      </c>
      <c r="H68" s="43"/>
      <c r="I68" s="43">
        <f>+J68/G68</f>
        <v>80.90950582963363</v>
      </c>
      <c r="J68" s="44">
        <v>1950000</v>
      </c>
    </row>
    <row r="69" spans="1:10" ht="31.5" customHeight="1">
      <c r="A69" s="38">
        <f>+A68+1</f>
        <v>57</v>
      </c>
      <c r="B69" s="39">
        <v>80015</v>
      </c>
      <c r="C69" s="40" t="s">
        <v>172</v>
      </c>
      <c r="D69" s="41" t="s">
        <v>173</v>
      </c>
      <c r="E69" s="39" t="s">
        <v>15</v>
      </c>
      <c r="F69" s="42" t="s">
        <v>169</v>
      </c>
      <c r="G69" s="43">
        <v>26707</v>
      </c>
      <c r="H69" s="43"/>
      <c r="I69" s="43">
        <f>+J69/G69</f>
        <v>33.59418878945595</v>
      </c>
      <c r="J69" s="44">
        <v>897200</v>
      </c>
    </row>
    <row r="70" spans="1:11" ht="42.75" customHeight="1">
      <c r="A70" s="38">
        <f>+A69+1</f>
        <v>58</v>
      </c>
      <c r="B70" s="39">
        <v>50033</v>
      </c>
      <c r="C70" s="40" t="s">
        <v>174</v>
      </c>
      <c r="D70" s="41" t="s">
        <v>175</v>
      </c>
      <c r="E70" s="39" t="s">
        <v>15</v>
      </c>
      <c r="F70" s="42" t="s">
        <v>169</v>
      </c>
      <c r="G70" s="43">
        <v>250126</v>
      </c>
      <c r="H70" s="43"/>
      <c r="I70" s="43"/>
      <c r="J70" s="44" t="s">
        <v>176</v>
      </c>
      <c r="K70" s="1" t="s">
        <v>40</v>
      </c>
    </row>
    <row r="71" spans="1:10" ht="42.75" customHeight="1" thickBot="1">
      <c r="A71" s="81">
        <f>+A70+1</f>
        <v>59</v>
      </c>
      <c r="B71" s="82">
        <v>60021</v>
      </c>
      <c r="C71" s="82" t="s">
        <v>177</v>
      </c>
      <c r="D71" s="83" t="s">
        <v>178</v>
      </c>
      <c r="E71" s="84" t="s">
        <v>15</v>
      </c>
      <c r="F71" s="85" t="s">
        <v>169</v>
      </c>
      <c r="G71" s="86">
        <v>49800</v>
      </c>
      <c r="H71" s="86"/>
      <c r="I71" s="86">
        <f>J71/G71</f>
        <v>1300</v>
      </c>
      <c r="J71" s="87">
        <v>64740000</v>
      </c>
    </row>
    <row r="72" spans="1:10" ht="20.25">
      <c r="A72" s="72" t="s">
        <v>179</v>
      </c>
      <c r="B72" s="19"/>
      <c r="C72" s="20"/>
      <c r="D72" s="21"/>
      <c r="E72" s="22"/>
      <c r="F72" s="70"/>
      <c r="G72" s="24"/>
      <c r="H72" s="24"/>
      <c r="I72" s="24"/>
      <c r="J72" s="25"/>
    </row>
    <row r="73" spans="1:10" ht="41.25" thickBot="1">
      <c r="A73" s="31">
        <f>+A71+1</f>
        <v>60</v>
      </c>
      <c r="B73" s="71">
        <v>80051</v>
      </c>
      <c r="C73" s="33" t="s">
        <v>180</v>
      </c>
      <c r="D73" s="88" t="s">
        <v>181</v>
      </c>
      <c r="E73" s="32" t="s">
        <v>36</v>
      </c>
      <c r="F73" s="35" t="s">
        <v>182</v>
      </c>
      <c r="G73" s="36">
        <v>532933</v>
      </c>
      <c r="H73" s="36"/>
      <c r="I73" s="36">
        <f>+J73/G73</f>
        <v>76.93274764370005</v>
      </c>
      <c r="J73" s="37">
        <v>41000000</v>
      </c>
    </row>
    <row r="74" spans="1:10" ht="21" thickBot="1">
      <c r="A74" s="72" t="s">
        <v>183</v>
      </c>
      <c r="B74" s="19"/>
      <c r="C74" s="20"/>
      <c r="D74" s="21"/>
      <c r="E74" s="22"/>
      <c r="F74" s="23"/>
      <c r="G74" s="24"/>
      <c r="H74" s="24"/>
      <c r="I74" s="24"/>
      <c r="J74" s="25"/>
    </row>
    <row r="75" spans="1:10" ht="41.25" thickBot="1">
      <c r="A75" s="89">
        <f>+A73+1</f>
        <v>61</v>
      </c>
      <c r="B75" s="90">
        <v>80044</v>
      </c>
      <c r="C75" s="91" t="s">
        <v>184</v>
      </c>
      <c r="D75" s="92" t="s">
        <v>185</v>
      </c>
      <c r="E75" s="93" t="s">
        <v>15</v>
      </c>
      <c r="F75" s="94" t="s">
        <v>186</v>
      </c>
      <c r="G75" s="95">
        <v>246654</v>
      </c>
      <c r="H75" s="95"/>
      <c r="I75" s="95">
        <f>+J75/G75</f>
        <v>800</v>
      </c>
      <c r="J75" s="96">
        <f>G75*800</f>
        <v>197323200</v>
      </c>
    </row>
    <row r="76" spans="1:10" ht="15.75">
      <c r="A76" s="97"/>
      <c r="B76" s="97"/>
      <c r="F76" s="101"/>
      <c r="G76" s="102"/>
      <c r="H76" s="102"/>
      <c r="I76" s="102"/>
      <c r="J76" s="103"/>
    </row>
    <row r="77" spans="1:10" ht="20.25">
      <c r="A77" s="104" t="s">
        <v>187</v>
      </c>
      <c r="B77" s="105"/>
      <c r="C77" s="106"/>
      <c r="D77" s="105"/>
      <c r="E77" s="106"/>
      <c r="F77" s="105"/>
      <c r="G77" s="107"/>
      <c r="H77" s="107"/>
      <c r="I77" s="108"/>
      <c r="J77" s="109"/>
    </row>
    <row r="78" spans="1:10" ht="20.25">
      <c r="A78" s="1"/>
      <c r="B78" s="105"/>
      <c r="C78" s="106"/>
      <c r="D78" s="105"/>
      <c r="E78" s="106"/>
      <c r="F78" s="105"/>
      <c r="G78" s="107"/>
      <c r="H78" s="107"/>
      <c r="I78" s="108"/>
      <c r="J78" s="109"/>
    </row>
    <row r="79" spans="1:10" ht="20.25">
      <c r="A79" s="19" t="s">
        <v>41</v>
      </c>
      <c r="B79" s="105"/>
      <c r="C79" s="106"/>
      <c r="D79" s="105"/>
      <c r="E79" s="106"/>
      <c r="F79" s="105"/>
      <c r="G79" s="107"/>
      <c r="H79" s="107"/>
      <c r="I79" s="108"/>
      <c r="J79" s="109"/>
    </row>
    <row r="80" spans="1:10" ht="40.5">
      <c r="A80" s="136">
        <v>1</v>
      </c>
      <c r="B80" s="137">
        <v>80060</v>
      </c>
      <c r="C80" s="143"/>
      <c r="D80" s="144" t="s">
        <v>188</v>
      </c>
      <c r="E80" s="137" t="s">
        <v>15</v>
      </c>
      <c r="F80" s="139" t="s">
        <v>189</v>
      </c>
      <c r="G80" s="140"/>
      <c r="H80" s="140">
        <v>169.35</v>
      </c>
      <c r="I80" s="140" t="e">
        <f>+J80/G80</f>
        <v>#DIV/0!</v>
      </c>
      <c r="J80" s="142">
        <v>6000000</v>
      </c>
    </row>
    <row r="81" spans="1:10" ht="40.5">
      <c r="A81" s="136">
        <f aca="true" t="shared" si="3" ref="A81:A86">+A80+1</f>
        <v>2</v>
      </c>
      <c r="B81" s="137">
        <v>80060</v>
      </c>
      <c r="C81" s="143"/>
      <c r="D81" s="144" t="s">
        <v>190</v>
      </c>
      <c r="E81" s="137" t="s">
        <v>15</v>
      </c>
      <c r="F81" s="139" t="s">
        <v>189</v>
      </c>
      <c r="G81" s="140"/>
      <c r="H81" s="140">
        <v>169.53</v>
      </c>
      <c r="I81" s="140" t="e">
        <f>+J81/G81</f>
        <v>#DIV/0!</v>
      </c>
      <c r="J81" s="142">
        <v>6000000</v>
      </c>
    </row>
    <row r="82" spans="1:10" ht="40.5">
      <c r="A82" s="136">
        <f t="shared" si="3"/>
        <v>3</v>
      </c>
      <c r="B82" s="137">
        <v>20067</v>
      </c>
      <c r="C82" s="137"/>
      <c r="D82" s="138" t="s">
        <v>191</v>
      </c>
      <c r="E82" s="137" t="s">
        <v>15</v>
      </c>
      <c r="F82" s="139" t="s">
        <v>189</v>
      </c>
      <c r="G82" s="140">
        <v>1301</v>
      </c>
      <c r="H82" s="141"/>
      <c r="I82" s="140">
        <f>+J82/G82</f>
        <v>6495.00384319754</v>
      </c>
      <c r="J82" s="142">
        <v>8450000</v>
      </c>
    </row>
    <row r="83" spans="1:10" ht="40.5">
      <c r="A83" s="38">
        <f t="shared" si="3"/>
        <v>4</v>
      </c>
      <c r="B83" s="39">
        <v>10029</v>
      </c>
      <c r="C83" s="39"/>
      <c r="D83" s="110" t="s">
        <v>192</v>
      </c>
      <c r="E83" s="39" t="s">
        <v>15</v>
      </c>
      <c r="F83" s="42" t="s">
        <v>189</v>
      </c>
      <c r="G83" s="43">
        <v>3171</v>
      </c>
      <c r="H83" s="111"/>
      <c r="I83" s="43"/>
      <c r="J83" s="44" t="s">
        <v>193</v>
      </c>
    </row>
    <row r="84" spans="1:10" ht="40.5">
      <c r="A84" s="38">
        <f t="shared" si="3"/>
        <v>5</v>
      </c>
      <c r="B84" s="39">
        <v>10029</v>
      </c>
      <c r="C84" s="39"/>
      <c r="D84" s="110" t="s">
        <v>194</v>
      </c>
      <c r="E84" s="39" t="s">
        <v>15</v>
      </c>
      <c r="F84" s="42" t="s">
        <v>189</v>
      </c>
      <c r="G84" s="43">
        <v>29002</v>
      </c>
      <c r="H84" s="111"/>
      <c r="I84" s="43"/>
      <c r="J84" s="44" t="s">
        <v>195</v>
      </c>
    </row>
    <row r="85" spans="1:10" ht="40.5">
      <c r="A85" s="136">
        <f t="shared" si="3"/>
        <v>6</v>
      </c>
      <c r="B85" s="137">
        <v>10029</v>
      </c>
      <c r="C85" s="137"/>
      <c r="D85" s="138" t="s">
        <v>196</v>
      </c>
      <c r="E85" s="137" t="s">
        <v>15</v>
      </c>
      <c r="F85" s="139" t="s">
        <v>189</v>
      </c>
      <c r="G85" s="140">
        <v>1964</v>
      </c>
      <c r="H85" s="141"/>
      <c r="I85" s="140"/>
      <c r="J85" s="142" t="s">
        <v>197</v>
      </c>
    </row>
    <row r="86" spans="1:10" ht="41.25" thickBot="1">
      <c r="A86" s="31">
        <f t="shared" si="3"/>
        <v>7</v>
      </c>
      <c r="B86" s="32">
        <v>10029</v>
      </c>
      <c r="C86" s="32"/>
      <c r="D86" s="112" t="s">
        <v>198</v>
      </c>
      <c r="E86" s="32" t="s">
        <v>15</v>
      </c>
      <c r="F86" s="35" t="s">
        <v>189</v>
      </c>
      <c r="G86" s="36">
        <v>58254</v>
      </c>
      <c r="H86" s="52"/>
      <c r="I86" s="36"/>
      <c r="J86" s="37" t="s">
        <v>197</v>
      </c>
    </row>
    <row r="87" spans="1:10" ht="21" thickBot="1">
      <c r="A87" s="72" t="s">
        <v>183</v>
      </c>
      <c r="B87" s="113"/>
      <c r="C87" s="106"/>
      <c r="D87" s="113"/>
      <c r="E87" s="114"/>
      <c r="F87" s="113"/>
      <c r="G87" s="115"/>
      <c r="H87" s="115"/>
      <c r="I87" s="116"/>
      <c r="J87" s="117"/>
    </row>
    <row r="88" spans="1:10" ht="40.5">
      <c r="A88" s="118">
        <f>+A86+1</f>
        <v>8</v>
      </c>
      <c r="B88" s="27">
        <v>20067</v>
      </c>
      <c r="C88" s="27"/>
      <c r="D88" s="28" t="s">
        <v>199</v>
      </c>
      <c r="E88" s="27" t="s">
        <v>15</v>
      </c>
      <c r="F88" s="53" t="s">
        <v>186</v>
      </c>
      <c r="G88" s="119">
        <v>8239</v>
      </c>
      <c r="H88" s="29"/>
      <c r="I88" s="29"/>
      <c r="J88" s="30">
        <v>35000000</v>
      </c>
    </row>
    <row r="89" spans="1:10" ht="41.25" thickBot="1">
      <c r="A89" s="120">
        <f>+A88+1</f>
        <v>9</v>
      </c>
      <c r="B89" s="121">
        <v>20067</v>
      </c>
      <c r="C89" s="32"/>
      <c r="D89" s="34" t="s">
        <v>200</v>
      </c>
      <c r="E89" s="32" t="s">
        <v>15</v>
      </c>
      <c r="F89" s="122" t="s">
        <v>186</v>
      </c>
      <c r="G89" s="52">
        <v>1350</v>
      </c>
      <c r="H89" s="36"/>
      <c r="I89" s="36"/>
      <c r="J89" s="37">
        <v>6000000</v>
      </c>
    </row>
    <row r="90" spans="1:10" ht="15">
      <c r="A90" s="123"/>
      <c r="B90" s="123"/>
      <c r="C90" s="124"/>
      <c r="D90" s="123"/>
      <c r="E90" s="125"/>
      <c r="F90" s="123"/>
      <c r="G90" s="126"/>
      <c r="H90" s="126"/>
      <c r="I90" s="127"/>
      <c r="J90" s="128"/>
    </row>
    <row r="91" spans="1:10" ht="15">
      <c r="A91" s="123"/>
      <c r="B91" s="123"/>
      <c r="C91" s="124"/>
      <c r="D91" s="123"/>
      <c r="E91" s="125"/>
      <c r="F91" s="123"/>
      <c r="G91" s="126"/>
      <c r="H91" s="126"/>
      <c r="I91" s="127"/>
      <c r="J91" s="128"/>
    </row>
    <row r="92" spans="1:10" ht="15">
      <c r="A92" s="123"/>
      <c r="B92" s="123"/>
      <c r="C92" s="124"/>
      <c r="D92" s="123"/>
      <c r="E92" s="125"/>
      <c r="F92" s="123"/>
      <c r="G92" s="126"/>
      <c r="H92" s="126"/>
      <c r="I92" s="127"/>
      <c r="J92" s="128"/>
    </row>
    <row r="93" spans="1:10" ht="26.25">
      <c r="A93" s="123"/>
      <c r="B93" s="168"/>
      <c r="C93" s="169"/>
      <c r="D93" s="170"/>
      <c r="E93" s="125"/>
      <c r="F93" s="123"/>
      <c r="G93" s="126"/>
      <c r="H93" s="126"/>
      <c r="I93" s="127"/>
      <c r="J93" s="128"/>
    </row>
    <row r="94" spans="1:10" ht="26.25">
      <c r="A94" s="123"/>
      <c r="B94" s="168"/>
      <c r="C94" s="169"/>
      <c r="D94" s="170"/>
      <c r="E94" s="125"/>
      <c r="F94" s="123"/>
      <c r="G94" s="126"/>
      <c r="H94" s="126"/>
      <c r="I94" s="127"/>
      <c r="J94" s="128"/>
    </row>
    <row r="95" spans="1:10" ht="26.25">
      <c r="A95" s="123"/>
      <c r="B95" s="168"/>
      <c r="C95" s="169"/>
      <c r="D95" s="170"/>
      <c r="E95" s="125"/>
      <c r="F95" s="123"/>
      <c r="G95" s="126"/>
      <c r="H95" s="126"/>
      <c r="I95" s="127"/>
      <c r="J95" s="128"/>
    </row>
    <row r="96" spans="1:10" ht="26.25">
      <c r="A96" s="123"/>
      <c r="B96" s="168"/>
      <c r="C96" s="169"/>
      <c r="D96" s="170"/>
      <c r="E96" s="125"/>
      <c r="F96" s="123"/>
      <c r="G96" s="126"/>
      <c r="H96" s="126"/>
      <c r="I96" s="127"/>
      <c r="J96" s="128"/>
    </row>
    <row r="97" spans="1:10" ht="26.25">
      <c r="A97" s="123"/>
      <c r="B97" s="168"/>
      <c r="C97" s="169"/>
      <c r="D97" s="170"/>
      <c r="E97" s="125"/>
      <c r="F97" s="123"/>
      <c r="G97" s="126"/>
      <c r="H97" s="126"/>
      <c r="I97" s="127"/>
      <c r="J97" s="128"/>
    </row>
    <row r="98" spans="1:10" ht="26.25">
      <c r="A98" s="123"/>
      <c r="B98" s="168"/>
      <c r="C98" s="169"/>
      <c r="D98" s="170"/>
      <c r="E98" s="125"/>
      <c r="F98" s="123"/>
      <c r="G98" s="126"/>
      <c r="H98" s="126"/>
      <c r="I98" s="127"/>
      <c r="J98" s="128"/>
    </row>
    <row r="99" spans="1:10" ht="26.25">
      <c r="A99" s="123"/>
      <c r="B99" s="168"/>
      <c r="C99" s="169"/>
      <c r="D99" s="170"/>
      <c r="E99" s="125"/>
      <c r="F99" s="123"/>
      <c r="G99" s="126"/>
      <c r="H99" s="126"/>
      <c r="I99" s="127"/>
      <c r="J99" s="128"/>
    </row>
    <row r="100" spans="1:10" ht="15">
      <c r="A100" s="123"/>
      <c r="B100" s="123"/>
      <c r="C100" s="124"/>
      <c r="D100" s="123"/>
      <c r="E100" s="125"/>
      <c r="F100" s="123"/>
      <c r="G100" s="126"/>
      <c r="H100" s="126"/>
      <c r="I100" s="127"/>
      <c r="J100" s="128"/>
    </row>
    <row r="101" spans="1:10" ht="18">
      <c r="A101" s="123"/>
      <c r="B101" s="123"/>
      <c r="C101" s="124"/>
      <c r="D101" s="167"/>
      <c r="E101" s="125"/>
      <c r="F101" s="123"/>
      <c r="G101" s="126"/>
      <c r="H101" s="126"/>
      <c r="I101" s="127"/>
      <c r="J101" s="128"/>
    </row>
    <row r="102" spans="1:10" ht="18">
      <c r="A102" s="123"/>
      <c r="B102" s="123"/>
      <c r="C102" s="124"/>
      <c r="D102" s="167"/>
      <c r="E102" s="125"/>
      <c r="F102" s="123"/>
      <c r="G102" s="126"/>
      <c r="H102" s="126"/>
      <c r="I102" s="127"/>
      <c r="J102" s="128"/>
    </row>
    <row r="103" spans="1:10" ht="18">
      <c r="A103" s="123"/>
      <c r="B103" s="123"/>
      <c r="C103" s="124"/>
      <c r="D103" s="167"/>
      <c r="E103" s="125"/>
      <c r="F103" s="123"/>
      <c r="G103" s="126"/>
      <c r="H103" s="126"/>
      <c r="I103" s="127"/>
      <c r="J103" s="128"/>
    </row>
    <row r="104" spans="1:10" ht="15">
      <c r="A104" s="123"/>
      <c r="B104" s="123"/>
      <c r="C104" s="124"/>
      <c r="D104" s="123"/>
      <c r="E104" s="125"/>
      <c r="F104" s="123"/>
      <c r="G104" s="126"/>
      <c r="H104" s="126"/>
      <c r="I104" s="127"/>
      <c r="J104" s="128"/>
    </row>
    <row r="105" spans="1:10" ht="15">
      <c r="A105" s="123"/>
      <c r="B105" s="123"/>
      <c r="C105" s="124"/>
      <c r="D105" s="123"/>
      <c r="E105" s="125"/>
      <c r="F105" s="123"/>
      <c r="G105" s="126"/>
      <c r="H105" s="126"/>
      <c r="I105" s="127"/>
      <c r="J105" s="128"/>
    </row>
    <row r="106" spans="1:10" ht="15">
      <c r="A106" s="123"/>
      <c r="B106" s="123"/>
      <c r="C106" s="124"/>
      <c r="D106" s="123"/>
      <c r="E106" s="125"/>
      <c r="F106" s="123"/>
      <c r="G106" s="126"/>
      <c r="H106" s="126"/>
      <c r="I106" s="127"/>
      <c r="J106" s="128"/>
    </row>
    <row r="107" spans="1:10" ht="15">
      <c r="A107" s="123"/>
      <c r="B107" s="123"/>
      <c r="C107" s="124"/>
      <c r="D107" s="123"/>
      <c r="E107" s="125"/>
      <c r="F107" s="123"/>
      <c r="G107" s="126"/>
      <c r="H107" s="126"/>
      <c r="I107" s="127"/>
      <c r="J107" s="128"/>
    </row>
    <row r="108" spans="1:10" ht="15">
      <c r="A108" s="123"/>
      <c r="B108" s="123"/>
      <c r="C108" s="124"/>
      <c r="D108" s="123"/>
      <c r="E108" s="125"/>
      <c r="F108" s="123"/>
      <c r="G108" s="126"/>
      <c r="H108" s="126"/>
      <c r="I108" s="127"/>
      <c r="J108" s="128"/>
    </row>
    <row r="109" spans="1:10" ht="15">
      <c r="A109" s="123"/>
      <c r="B109" s="123"/>
      <c r="C109" s="124"/>
      <c r="D109" s="123"/>
      <c r="E109" s="125"/>
      <c r="F109" s="123"/>
      <c r="G109" s="126"/>
      <c r="H109" s="126"/>
      <c r="I109" s="127"/>
      <c r="J109" s="128"/>
    </row>
    <row r="110" spans="1:10" ht="15">
      <c r="A110" s="123"/>
      <c r="B110" s="123"/>
      <c r="C110" s="124"/>
      <c r="D110" s="123"/>
      <c r="E110" s="125"/>
      <c r="F110" s="123"/>
      <c r="G110" s="126"/>
      <c r="H110" s="126"/>
      <c r="I110" s="127"/>
      <c r="J110" s="128"/>
    </row>
    <row r="111" spans="1:10" ht="15">
      <c r="A111" s="123"/>
      <c r="B111" s="123"/>
      <c r="C111" s="124"/>
      <c r="D111" s="123"/>
      <c r="E111" s="125"/>
      <c r="F111" s="123"/>
      <c r="G111" s="126"/>
      <c r="H111" s="126"/>
      <c r="I111" s="127"/>
      <c r="J111" s="128"/>
    </row>
    <row r="112" spans="1:10" ht="15">
      <c r="A112" s="123"/>
      <c r="B112" s="123"/>
      <c r="C112" s="124"/>
      <c r="D112" s="123"/>
      <c r="E112" s="125"/>
      <c r="F112" s="123"/>
      <c r="G112" s="126"/>
      <c r="H112" s="126"/>
      <c r="I112" s="127"/>
      <c r="J112" s="128"/>
    </row>
    <row r="113" spans="1:10" ht="15">
      <c r="A113" s="123"/>
      <c r="B113" s="123"/>
      <c r="C113" s="124"/>
      <c r="D113" s="123"/>
      <c r="E113" s="125"/>
      <c r="F113" s="123"/>
      <c r="G113" s="126"/>
      <c r="H113" s="126"/>
      <c r="I113" s="127"/>
      <c r="J113" s="128"/>
    </row>
    <row r="114" spans="1:10" ht="15">
      <c r="A114" s="123"/>
      <c r="B114" s="123"/>
      <c r="C114" s="124"/>
      <c r="D114" s="123"/>
      <c r="E114" s="125"/>
      <c r="F114" s="123"/>
      <c r="G114" s="126"/>
      <c r="H114" s="126"/>
      <c r="I114" s="127"/>
      <c r="J114" s="128"/>
    </row>
    <row r="115" spans="1:10" ht="15">
      <c r="A115" s="123"/>
      <c r="B115" s="123"/>
      <c r="C115" s="124"/>
      <c r="D115" s="123"/>
      <c r="E115" s="125"/>
      <c r="F115" s="123"/>
      <c r="G115" s="126"/>
      <c r="H115" s="126"/>
      <c r="I115" s="127"/>
      <c r="J115" s="128"/>
    </row>
    <row r="116" spans="1:10" ht="15">
      <c r="A116" s="123"/>
      <c r="B116" s="123"/>
      <c r="C116" s="124"/>
      <c r="D116" s="123"/>
      <c r="E116" s="125"/>
      <c r="F116" s="123"/>
      <c r="G116" s="126"/>
      <c r="H116" s="126"/>
      <c r="I116" s="127"/>
      <c r="J116" s="128"/>
    </row>
    <row r="117" spans="1:10" ht="15">
      <c r="A117" s="123"/>
      <c r="B117" s="123"/>
      <c r="C117" s="124"/>
      <c r="D117" s="123"/>
      <c r="E117" s="125"/>
      <c r="F117" s="123"/>
      <c r="G117" s="126"/>
      <c r="H117" s="126"/>
      <c r="I117" s="127"/>
      <c r="J117" s="128"/>
    </row>
    <row r="118" spans="1:10" ht="15">
      <c r="A118" s="123"/>
      <c r="B118" s="123"/>
      <c r="C118" s="124"/>
      <c r="D118" s="123"/>
      <c r="E118" s="125"/>
      <c r="F118" s="123"/>
      <c r="G118" s="126"/>
      <c r="H118" s="126"/>
      <c r="I118" s="127"/>
      <c r="J118" s="128"/>
    </row>
    <row r="119" spans="1:10" ht="15">
      <c r="A119" s="123"/>
      <c r="B119" s="123"/>
      <c r="C119" s="124"/>
      <c r="D119" s="123"/>
      <c r="E119" s="125"/>
      <c r="F119" s="123"/>
      <c r="G119" s="126"/>
      <c r="H119" s="126"/>
      <c r="I119" s="127"/>
      <c r="J119" s="128"/>
    </row>
    <row r="120" spans="1:10" ht="15">
      <c r="A120" s="123"/>
      <c r="B120" s="123"/>
      <c r="C120" s="124"/>
      <c r="D120" s="123"/>
      <c r="E120" s="125"/>
      <c r="F120" s="123"/>
      <c r="G120" s="126"/>
      <c r="H120" s="126"/>
      <c r="I120" s="127"/>
      <c r="J120" s="128"/>
    </row>
    <row r="121" spans="1:10" ht="15">
      <c r="A121" s="123"/>
      <c r="B121" s="123"/>
      <c r="C121" s="124"/>
      <c r="D121" s="123"/>
      <c r="E121" s="125"/>
      <c r="F121" s="123"/>
      <c r="G121" s="126"/>
      <c r="H121" s="126"/>
      <c r="I121" s="127"/>
      <c r="J121" s="128"/>
    </row>
    <row r="122" spans="1:10" ht="15">
      <c r="A122" s="123"/>
      <c r="B122" s="123"/>
      <c r="C122" s="124"/>
      <c r="D122" s="123"/>
      <c r="E122" s="125"/>
      <c r="F122" s="123"/>
      <c r="G122" s="126"/>
      <c r="H122" s="126"/>
      <c r="I122" s="127"/>
      <c r="J122" s="128"/>
    </row>
    <row r="123" spans="1:10" ht="15">
      <c r="A123" s="123"/>
      <c r="B123" s="123"/>
      <c r="C123" s="124"/>
      <c r="D123" s="123"/>
      <c r="E123" s="125"/>
      <c r="F123" s="123"/>
      <c r="G123" s="126"/>
      <c r="H123" s="126"/>
      <c r="I123" s="127"/>
      <c r="J123" s="128"/>
    </row>
    <row r="124" spans="1:10" ht="15">
      <c r="A124" s="123"/>
      <c r="B124" s="123"/>
      <c r="C124" s="124"/>
      <c r="D124" s="123"/>
      <c r="E124" s="125"/>
      <c r="F124" s="123"/>
      <c r="G124" s="126"/>
      <c r="H124" s="126"/>
      <c r="I124" s="127"/>
      <c r="J124" s="128"/>
    </row>
    <row r="125" spans="1:10" ht="15">
      <c r="A125" s="123"/>
      <c r="B125" s="123"/>
      <c r="C125" s="124"/>
      <c r="D125" s="123"/>
      <c r="E125" s="125"/>
      <c r="F125" s="123"/>
      <c r="G125" s="126"/>
      <c r="H125" s="126"/>
      <c r="I125" s="127"/>
      <c r="J125" s="128"/>
    </row>
    <row r="126" spans="1:10" ht="15">
      <c r="A126" s="123"/>
      <c r="B126" s="123"/>
      <c r="C126" s="124"/>
      <c r="D126" s="123"/>
      <c r="E126" s="125"/>
      <c r="F126" s="123"/>
      <c r="G126" s="126"/>
      <c r="H126" s="126"/>
      <c r="I126" s="127"/>
      <c r="J126" s="128"/>
    </row>
    <row r="127" spans="1:10" ht="15">
      <c r="A127" s="123"/>
      <c r="B127" s="123"/>
      <c r="C127" s="124"/>
      <c r="D127" s="123"/>
      <c r="E127" s="125"/>
      <c r="F127" s="123"/>
      <c r="G127" s="126"/>
      <c r="H127" s="126"/>
      <c r="I127" s="127"/>
      <c r="J127" s="128"/>
    </row>
    <row r="128" spans="1:10" ht="15">
      <c r="A128" s="123"/>
      <c r="B128" s="123"/>
      <c r="C128" s="124"/>
      <c r="D128" s="123"/>
      <c r="E128" s="125"/>
      <c r="F128" s="123"/>
      <c r="G128" s="126"/>
      <c r="H128" s="126"/>
      <c r="I128" s="127"/>
      <c r="J128" s="128"/>
    </row>
    <row r="129" spans="1:10" ht="15">
      <c r="A129" s="123"/>
      <c r="B129" s="123"/>
      <c r="C129" s="124"/>
      <c r="D129" s="123"/>
      <c r="E129" s="125"/>
      <c r="F129" s="123"/>
      <c r="G129" s="126"/>
      <c r="H129" s="126"/>
      <c r="I129" s="127"/>
      <c r="J129" s="128"/>
    </row>
    <row r="130" spans="1:10" ht="15">
      <c r="A130" s="123"/>
      <c r="B130" s="123"/>
      <c r="C130" s="124"/>
      <c r="D130" s="123"/>
      <c r="E130" s="125"/>
      <c r="F130" s="123"/>
      <c r="G130" s="126"/>
      <c r="H130" s="126"/>
      <c r="I130" s="127"/>
      <c r="J130" s="128"/>
    </row>
    <row r="131" spans="1:10" ht="15">
      <c r="A131" s="123"/>
      <c r="B131" s="123"/>
      <c r="C131" s="124"/>
      <c r="D131" s="123"/>
      <c r="E131" s="125"/>
      <c r="F131" s="123"/>
      <c r="G131" s="126"/>
      <c r="H131" s="126"/>
      <c r="I131" s="127"/>
      <c r="J131" s="128"/>
    </row>
    <row r="132" spans="1:10" ht="15">
      <c r="A132" s="123"/>
      <c r="B132" s="123"/>
      <c r="C132" s="124"/>
      <c r="D132" s="123"/>
      <c r="E132" s="125"/>
      <c r="F132" s="123"/>
      <c r="G132" s="126"/>
      <c r="H132" s="126"/>
      <c r="I132" s="127"/>
      <c r="J132" s="128"/>
    </row>
    <row r="133" spans="1:10" ht="15">
      <c r="A133" s="123"/>
      <c r="B133" s="123"/>
      <c r="C133" s="124"/>
      <c r="D133" s="123"/>
      <c r="E133" s="125"/>
      <c r="F133" s="123"/>
      <c r="G133" s="126"/>
      <c r="H133" s="126"/>
      <c r="I133" s="127"/>
      <c r="J133" s="128"/>
    </row>
    <row r="134" spans="1:10" ht="15">
      <c r="A134" s="123"/>
      <c r="B134" s="123"/>
      <c r="C134" s="124"/>
      <c r="D134" s="123"/>
      <c r="E134" s="125"/>
      <c r="F134" s="123"/>
      <c r="G134" s="126"/>
      <c r="H134" s="126"/>
      <c r="I134" s="127"/>
      <c r="J134" s="128"/>
    </row>
    <row r="135" spans="1:10" ht="15">
      <c r="A135" s="123"/>
      <c r="B135" s="123"/>
      <c r="C135" s="124"/>
      <c r="D135" s="123"/>
      <c r="E135" s="125"/>
      <c r="F135" s="123"/>
      <c r="G135" s="126"/>
      <c r="H135" s="126"/>
      <c r="I135" s="127"/>
      <c r="J135" s="128"/>
    </row>
    <row r="136" spans="1:10" ht="15">
      <c r="A136" s="123"/>
      <c r="B136" s="123"/>
      <c r="C136" s="124"/>
      <c r="D136" s="123"/>
      <c r="E136" s="125"/>
      <c r="F136" s="123"/>
      <c r="G136" s="126"/>
      <c r="H136" s="126"/>
      <c r="I136" s="127"/>
      <c r="J136" s="128"/>
    </row>
    <row r="137" spans="1:10" ht="15">
      <c r="A137" s="123"/>
      <c r="B137" s="123"/>
      <c r="C137" s="124"/>
      <c r="D137" s="123"/>
      <c r="E137" s="125"/>
      <c r="F137" s="123"/>
      <c r="G137" s="126"/>
      <c r="H137" s="126"/>
      <c r="I137" s="127"/>
      <c r="J137" s="128"/>
    </row>
    <row r="138" spans="1:10" ht="15">
      <c r="A138" s="123"/>
      <c r="B138" s="123"/>
      <c r="C138" s="124"/>
      <c r="D138" s="123"/>
      <c r="E138" s="125"/>
      <c r="F138" s="123"/>
      <c r="G138" s="126"/>
      <c r="H138" s="126"/>
      <c r="I138" s="127"/>
      <c r="J138" s="128"/>
    </row>
    <row r="139" spans="1:10" ht="15">
      <c r="A139" s="123"/>
      <c r="B139" s="123"/>
      <c r="C139" s="124"/>
      <c r="D139" s="123"/>
      <c r="E139" s="125"/>
      <c r="F139" s="123"/>
      <c r="G139" s="126"/>
      <c r="H139" s="126"/>
      <c r="I139" s="127"/>
      <c r="J139" s="128"/>
    </row>
    <row r="140" spans="1:10" ht="15">
      <c r="A140" s="123"/>
      <c r="B140" s="123"/>
      <c r="C140" s="124"/>
      <c r="D140" s="123"/>
      <c r="E140" s="125"/>
      <c r="F140" s="123"/>
      <c r="G140" s="126"/>
      <c r="H140" s="126"/>
      <c r="I140" s="127"/>
      <c r="J140" s="128"/>
    </row>
    <row r="141" spans="1:10" ht="15">
      <c r="A141" s="123"/>
      <c r="B141" s="123"/>
      <c r="C141" s="124"/>
      <c r="D141" s="123"/>
      <c r="E141" s="125"/>
      <c r="F141" s="123"/>
      <c r="G141" s="126"/>
      <c r="H141" s="126"/>
      <c r="I141" s="127"/>
      <c r="J141" s="128"/>
    </row>
    <row r="142" spans="1:10" ht="15">
      <c r="A142" s="123"/>
      <c r="B142" s="123"/>
      <c r="C142" s="124"/>
      <c r="D142" s="123"/>
      <c r="E142" s="125"/>
      <c r="F142" s="123"/>
      <c r="G142" s="126"/>
      <c r="H142" s="126"/>
      <c r="I142" s="127"/>
      <c r="J142" s="128"/>
    </row>
    <row r="143" spans="1:10" ht="15">
      <c r="A143" s="123"/>
      <c r="B143" s="123"/>
      <c r="C143" s="124"/>
      <c r="D143" s="123"/>
      <c r="E143" s="125"/>
      <c r="F143" s="123"/>
      <c r="G143" s="126"/>
      <c r="H143" s="126"/>
      <c r="I143" s="127"/>
      <c r="J143" s="128"/>
    </row>
    <row r="144" spans="1:10" ht="15">
      <c r="A144" s="123"/>
      <c r="B144" s="123"/>
      <c r="C144" s="124"/>
      <c r="D144" s="123"/>
      <c r="E144" s="125"/>
      <c r="F144" s="123"/>
      <c r="G144" s="126"/>
      <c r="H144" s="126"/>
      <c r="I144" s="127"/>
      <c r="J144" s="128"/>
    </row>
    <row r="145" spans="1:10" ht="15">
      <c r="A145" s="123"/>
      <c r="B145" s="123"/>
      <c r="C145" s="124"/>
      <c r="D145" s="123"/>
      <c r="E145" s="125"/>
      <c r="F145" s="123"/>
      <c r="G145" s="126"/>
      <c r="H145" s="126"/>
      <c r="I145" s="127"/>
      <c r="J145" s="128"/>
    </row>
    <row r="146" spans="6:9" ht="15">
      <c r="F146" s="129"/>
      <c r="G146" s="130"/>
      <c r="H146" s="130"/>
      <c r="I146" s="131"/>
    </row>
    <row r="147" spans="6:9" ht="15">
      <c r="F147" s="129"/>
      <c r="G147" s="130"/>
      <c r="H147" s="130"/>
      <c r="I147" s="131"/>
    </row>
    <row r="148" spans="6:9" ht="15">
      <c r="F148" s="129"/>
      <c r="G148" s="130"/>
      <c r="H148" s="130"/>
      <c r="I148" s="131"/>
    </row>
    <row r="149" spans="6:9" ht="15">
      <c r="F149" s="129"/>
      <c r="G149" s="130"/>
      <c r="H149" s="130"/>
      <c r="I149" s="131"/>
    </row>
    <row r="150" spans="6:9" ht="15">
      <c r="F150" s="129"/>
      <c r="G150" s="130"/>
      <c r="H150" s="130"/>
      <c r="I150" s="131"/>
    </row>
    <row r="151" spans="6:9" ht="15">
      <c r="F151" s="129"/>
      <c r="G151" s="130"/>
      <c r="H151" s="130"/>
      <c r="I151" s="131"/>
    </row>
    <row r="152" spans="6:9" ht="15">
      <c r="F152" s="129"/>
      <c r="G152" s="130"/>
      <c r="H152" s="130"/>
      <c r="I152" s="131"/>
    </row>
    <row r="153" spans="6:9" ht="15">
      <c r="F153" s="129"/>
      <c r="G153" s="130"/>
      <c r="H153" s="130"/>
      <c r="I153" s="131"/>
    </row>
    <row r="154" spans="6:9" ht="15">
      <c r="F154" s="129"/>
      <c r="G154" s="130"/>
      <c r="H154" s="130"/>
      <c r="I154" s="131"/>
    </row>
    <row r="155" spans="6:9" ht="15">
      <c r="F155" s="129"/>
      <c r="G155" s="130"/>
      <c r="H155" s="130"/>
      <c r="I155" s="131"/>
    </row>
    <row r="156" spans="1:11" s="132" customFormat="1" ht="15">
      <c r="A156" s="100"/>
      <c r="B156" s="100"/>
      <c r="C156" s="98"/>
      <c r="D156" s="99"/>
      <c r="E156" s="100"/>
      <c r="F156" s="129"/>
      <c r="G156" s="130"/>
      <c r="H156" s="130"/>
      <c r="I156" s="131"/>
      <c r="K156" s="1"/>
    </row>
    <row r="157" spans="1:11" s="132" customFormat="1" ht="15">
      <c r="A157" s="100"/>
      <c r="B157" s="100"/>
      <c r="C157" s="98"/>
      <c r="D157" s="99"/>
      <c r="E157" s="100"/>
      <c r="F157" s="129"/>
      <c r="G157" s="130"/>
      <c r="H157" s="130"/>
      <c r="I157" s="131"/>
      <c r="K157" s="1"/>
    </row>
    <row r="158" spans="1:11" s="132" customFormat="1" ht="15">
      <c r="A158" s="100"/>
      <c r="B158" s="100"/>
      <c r="C158" s="98"/>
      <c r="D158" s="99"/>
      <c r="E158" s="100"/>
      <c r="F158" s="129"/>
      <c r="G158" s="130"/>
      <c r="H158" s="130"/>
      <c r="I158" s="131"/>
      <c r="K158" s="1"/>
    </row>
    <row r="159" spans="1:11" s="132" customFormat="1" ht="15">
      <c r="A159" s="100"/>
      <c r="B159" s="100"/>
      <c r="C159" s="98"/>
      <c r="D159" s="99"/>
      <c r="E159" s="100"/>
      <c r="F159" s="129"/>
      <c r="G159" s="130"/>
      <c r="H159" s="130"/>
      <c r="I159" s="131"/>
      <c r="K159" s="1"/>
    </row>
    <row r="160" spans="1:11" s="132" customFormat="1" ht="15">
      <c r="A160" s="100"/>
      <c r="B160" s="100"/>
      <c r="C160" s="98"/>
      <c r="D160" s="99"/>
      <c r="E160" s="100"/>
      <c r="F160" s="129"/>
      <c r="G160" s="130"/>
      <c r="H160" s="130"/>
      <c r="I160" s="131"/>
      <c r="K160" s="1"/>
    </row>
    <row r="161" spans="1:11" s="132" customFormat="1" ht="15">
      <c r="A161" s="100"/>
      <c r="B161" s="100"/>
      <c r="C161" s="98"/>
      <c r="D161" s="99"/>
      <c r="E161" s="100"/>
      <c r="F161" s="129"/>
      <c r="G161" s="130"/>
      <c r="H161" s="130"/>
      <c r="I161" s="131"/>
      <c r="K161" s="1"/>
    </row>
    <row r="162" spans="1:11" s="132" customFormat="1" ht="15">
      <c r="A162" s="100"/>
      <c r="B162" s="100"/>
      <c r="C162" s="98"/>
      <c r="D162" s="99"/>
      <c r="E162" s="100"/>
      <c r="F162" s="129"/>
      <c r="G162" s="130"/>
      <c r="H162" s="130"/>
      <c r="I162" s="131"/>
      <c r="K162" s="1"/>
    </row>
    <row r="163" spans="1:11" s="132" customFormat="1" ht="15">
      <c r="A163" s="100"/>
      <c r="B163" s="100"/>
      <c r="C163" s="98"/>
      <c r="D163" s="99"/>
      <c r="E163" s="100"/>
      <c r="F163" s="129"/>
      <c r="G163" s="130"/>
      <c r="H163" s="130"/>
      <c r="I163" s="131"/>
      <c r="K163" s="1"/>
    </row>
    <row r="164" spans="1:11" s="132" customFormat="1" ht="15">
      <c r="A164" s="100"/>
      <c r="B164" s="100"/>
      <c r="C164" s="98"/>
      <c r="D164" s="99"/>
      <c r="E164" s="100"/>
      <c r="F164" s="129"/>
      <c r="G164" s="130"/>
      <c r="H164" s="130"/>
      <c r="I164" s="131"/>
      <c r="K164" s="1"/>
    </row>
    <row r="165" spans="1:11" s="132" customFormat="1" ht="15">
      <c r="A165" s="100"/>
      <c r="B165" s="100"/>
      <c r="C165" s="98"/>
      <c r="D165" s="99"/>
      <c r="E165" s="100"/>
      <c r="F165" s="129"/>
      <c r="G165" s="130"/>
      <c r="H165" s="130"/>
      <c r="I165" s="131"/>
      <c r="K165" s="1"/>
    </row>
    <row r="166" spans="1:11" s="132" customFormat="1" ht="15">
      <c r="A166" s="100"/>
      <c r="B166" s="100"/>
      <c r="C166" s="98"/>
      <c r="D166" s="99"/>
      <c r="E166" s="100"/>
      <c r="F166" s="129"/>
      <c r="G166" s="130"/>
      <c r="H166" s="130"/>
      <c r="I166" s="131"/>
      <c r="K166" s="1"/>
    </row>
    <row r="167" spans="1:11" s="132" customFormat="1" ht="15">
      <c r="A167" s="100"/>
      <c r="B167" s="100"/>
      <c r="C167" s="98"/>
      <c r="D167" s="99"/>
      <c r="E167" s="100"/>
      <c r="F167" s="129"/>
      <c r="G167" s="130"/>
      <c r="H167" s="130"/>
      <c r="I167" s="131"/>
      <c r="K167" s="1"/>
    </row>
    <row r="168" spans="1:11" s="132" customFormat="1" ht="15">
      <c r="A168" s="100"/>
      <c r="B168" s="100"/>
      <c r="C168" s="98"/>
      <c r="D168" s="99"/>
      <c r="E168" s="100"/>
      <c r="F168" s="129"/>
      <c r="G168" s="130"/>
      <c r="H168" s="130"/>
      <c r="I168" s="131"/>
      <c r="K168" s="1"/>
    </row>
    <row r="169" spans="1:11" s="132" customFormat="1" ht="15">
      <c r="A169" s="100"/>
      <c r="B169" s="100"/>
      <c r="C169" s="98"/>
      <c r="D169" s="99"/>
      <c r="E169" s="100"/>
      <c r="F169" s="129"/>
      <c r="G169" s="130"/>
      <c r="H169" s="130"/>
      <c r="I169" s="131"/>
      <c r="K169" s="1"/>
    </row>
    <row r="170" spans="1:11" s="132" customFormat="1" ht="15">
      <c r="A170" s="100"/>
      <c r="B170" s="100"/>
      <c r="C170" s="98"/>
      <c r="D170" s="99"/>
      <c r="E170" s="100"/>
      <c r="F170" s="129"/>
      <c r="G170" s="130"/>
      <c r="H170" s="130"/>
      <c r="I170" s="131"/>
      <c r="K170" s="1"/>
    </row>
    <row r="171" spans="1:11" s="132" customFormat="1" ht="15">
      <c r="A171" s="100"/>
      <c r="B171" s="100"/>
      <c r="C171" s="98"/>
      <c r="D171" s="99"/>
      <c r="E171" s="100"/>
      <c r="F171" s="129"/>
      <c r="G171" s="130"/>
      <c r="H171" s="130"/>
      <c r="I171" s="131"/>
      <c r="K171" s="1"/>
    </row>
    <row r="172" spans="1:11" s="132" customFormat="1" ht="15">
      <c r="A172" s="100"/>
      <c r="B172" s="100"/>
      <c r="C172" s="98"/>
      <c r="D172" s="99"/>
      <c r="E172" s="100"/>
      <c r="F172" s="129"/>
      <c r="G172" s="130"/>
      <c r="H172" s="130"/>
      <c r="I172" s="131"/>
      <c r="K172" s="1"/>
    </row>
    <row r="173" spans="1:11" s="132" customFormat="1" ht="15">
      <c r="A173" s="100"/>
      <c r="B173" s="100"/>
      <c r="C173" s="98"/>
      <c r="D173" s="99"/>
      <c r="E173" s="100"/>
      <c r="F173" s="129"/>
      <c r="G173" s="130"/>
      <c r="H173" s="130"/>
      <c r="I173" s="131"/>
      <c r="K173" s="1"/>
    </row>
    <row r="174" spans="1:11" s="132" customFormat="1" ht="15">
      <c r="A174" s="100"/>
      <c r="B174" s="100"/>
      <c r="C174" s="98"/>
      <c r="D174" s="99"/>
      <c r="E174" s="100"/>
      <c r="F174" s="129"/>
      <c r="G174" s="130"/>
      <c r="H174" s="130"/>
      <c r="I174" s="131"/>
      <c r="K174" s="1"/>
    </row>
    <row r="175" spans="1:11" s="132" customFormat="1" ht="15">
      <c r="A175" s="100"/>
      <c r="B175" s="100"/>
      <c r="C175" s="98"/>
      <c r="D175" s="99"/>
      <c r="E175" s="100"/>
      <c r="F175" s="129"/>
      <c r="G175" s="130"/>
      <c r="H175" s="130"/>
      <c r="I175" s="131"/>
      <c r="K175" s="1"/>
    </row>
    <row r="176" spans="1:11" s="132" customFormat="1" ht="15">
      <c r="A176" s="100"/>
      <c r="B176" s="100"/>
      <c r="C176" s="98"/>
      <c r="D176" s="99"/>
      <c r="E176" s="100"/>
      <c r="F176" s="129"/>
      <c r="G176" s="130"/>
      <c r="H176" s="130"/>
      <c r="I176" s="131"/>
      <c r="K176" s="1"/>
    </row>
    <row r="177" spans="1:11" s="132" customFormat="1" ht="15">
      <c r="A177" s="100"/>
      <c r="B177" s="100"/>
      <c r="C177" s="98"/>
      <c r="D177" s="99"/>
      <c r="E177" s="100"/>
      <c r="F177" s="129"/>
      <c r="G177" s="130"/>
      <c r="H177" s="130"/>
      <c r="I177" s="131"/>
      <c r="K177" s="1"/>
    </row>
    <row r="178" spans="1:11" s="132" customFormat="1" ht="15">
      <c r="A178" s="100"/>
      <c r="B178" s="100"/>
      <c r="C178" s="98"/>
      <c r="D178" s="99"/>
      <c r="E178" s="100"/>
      <c r="F178" s="129"/>
      <c r="G178" s="130"/>
      <c r="H178" s="130"/>
      <c r="I178" s="131"/>
      <c r="K178" s="1"/>
    </row>
    <row r="179" spans="1:11" s="132" customFormat="1" ht="15">
      <c r="A179" s="100"/>
      <c r="B179" s="100"/>
      <c r="C179" s="98"/>
      <c r="D179" s="99"/>
      <c r="E179" s="100"/>
      <c r="F179" s="129"/>
      <c r="G179" s="130"/>
      <c r="H179" s="130"/>
      <c r="I179" s="131"/>
      <c r="K179" s="1"/>
    </row>
    <row r="180" spans="1:11" s="132" customFormat="1" ht="15">
      <c r="A180" s="100"/>
      <c r="B180" s="100"/>
      <c r="C180" s="98"/>
      <c r="D180" s="99"/>
      <c r="E180" s="100"/>
      <c r="F180" s="129"/>
      <c r="G180" s="130"/>
      <c r="H180" s="130"/>
      <c r="I180" s="131"/>
      <c r="K180" s="1"/>
    </row>
    <row r="181" spans="1:11" s="132" customFormat="1" ht="15">
      <c r="A181" s="100"/>
      <c r="B181" s="100"/>
      <c r="C181" s="98"/>
      <c r="D181" s="99"/>
      <c r="E181" s="100"/>
      <c r="F181" s="129"/>
      <c r="G181" s="130"/>
      <c r="H181" s="130"/>
      <c r="I181" s="131"/>
      <c r="K181" s="1"/>
    </row>
    <row r="182" spans="1:11" s="132" customFormat="1" ht="15">
      <c r="A182" s="100"/>
      <c r="B182" s="100"/>
      <c r="C182" s="98"/>
      <c r="D182" s="99"/>
      <c r="E182" s="100"/>
      <c r="F182" s="129"/>
      <c r="G182" s="130"/>
      <c r="H182" s="130"/>
      <c r="I182" s="131"/>
      <c r="K182" s="1"/>
    </row>
    <row r="183" spans="1:11" s="132" customFormat="1" ht="15">
      <c r="A183" s="100"/>
      <c r="B183" s="100"/>
      <c r="C183" s="98"/>
      <c r="D183" s="99"/>
      <c r="E183" s="100"/>
      <c r="F183" s="129"/>
      <c r="G183" s="130"/>
      <c r="H183" s="130"/>
      <c r="I183" s="131"/>
      <c r="K183" s="1"/>
    </row>
    <row r="184" spans="1:11" s="132" customFormat="1" ht="15">
      <c r="A184" s="100"/>
      <c r="B184" s="100"/>
      <c r="C184" s="98"/>
      <c r="D184" s="99"/>
      <c r="E184" s="100"/>
      <c r="F184" s="129"/>
      <c r="G184" s="130"/>
      <c r="H184" s="130"/>
      <c r="I184" s="131"/>
      <c r="K184" s="1"/>
    </row>
    <row r="185" spans="1:11" s="132" customFormat="1" ht="15">
      <c r="A185" s="100"/>
      <c r="B185" s="100"/>
      <c r="C185" s="98"/>
      <c r="D185" s="99"/>
      <c r="E185" s="100"/>
      <c r="F185" s="129"/>
      <c r="G185" s="130"/>
      <c r="H185" s="130"/>
      <c r="I185" s="131"/>
      <c r="K185" s="1"/>
    </row>
    <row r="186" spans="1:11" s="132" customFormat="1" ht="15">
      <c r="A186" s="100"/>
      <c r="B186" s="100"/>
      <c r="C186" s="98"/>
      <c r="D186" s="99"/>
      <c r="E186" s="100"/>
      <c r="F186" s="129"/>
      <c r="G186" s="130"/>
      <c r="H186" s="130"/>
      <c r="I186" s="131"/>
      <c r="K186" s="1"/>
    </row>
    <row r="187" spans="1:11" s="132" customFormat="1" ht="15">
      <c r="A187" s="100"/>
      <c r="B187" s="100"/>
      <c r="C187" s="98"/>
      <c r="D187" s="99"/>
      <c r="E187" s="100"/>
      <c r="F187" s="129"/>
      <c r="G187" s="130"/>
      <c r="H187" s="130"/>
      <c r="I187" s="131"/>
      <c r="K187" s="1"/>
    </row>
    <row r="188" spans="1:11" s="132" customFormat="1" ht="15">
      <c r="A188" s="100"/>
      <c r="B188" s="100"/>
      <c r="C188" s="98"/>
      <c r="D188" s="99"/>
      <c r="E188" s="100"/>
      <c r="F188" s="129"/>
      <c r="G188" s="130"/>
      <c r="H188" s="130"/>
      <c r="I188" s="131"/>
      <c r="K188" s="1"/>
    </row>
    <row r="189" spans="1:11" s="132" customFormat="1" ht="15">
      <c r="A189" s="100"/>
      <c r="B189" s="100"/>
      <c r="C189" s="98"/>
      <c r="D189" s="99"/>
      <c r="E189" s="100"/>
      <c r="F189" s="129"/>
      <c r="G189" s="130"/>
      <c r="H189" s="130"/>
      <c r="I189" s="131"/>
      <c r="K189" s="1"/>
    </row>
    <row r="190" spans="1:11" s="132" customFormat="1" ht="15">
      <c r="A190" s="100"/>
      <c r="B190" s="100"/>
      <c r="C190" s="98"/>
      <c r="D190" s="99"/>
      <c r="E190" s="100"/>
      <c r="F190" s="129"/>
      <c r="G190" s="130"/>
      <c r="H190" s="130"/>
      <c r="I190" s="131"/>
      <c r="K190" s="1"/>
    </row>
    <row r="191" spans="1:11" s="132" customFormat="1" ht="15">
      <c r="A191" s="100"/>
      <c r="B191" s="100"/>
      <c r="C191" s="98"/>
      <c r="D191" s="99"/>
      <c r="E191" s="100"/>
      <c r="F191" s="129"/>
      <c r="G191" s="130"/>
      <c r="H191" s="130"/>
      <c r="I191" s="131"/>
      <c r="K191" s="1"/>
    </row>
    <row r="192" spans="1:11" s="132" customFormat="1" ht="15">
      <c r="A192" s="100"/>
      <c r="B192" s="100"/>
      <c r="C192" s="98"/>
      <c r="D192" s="99"/>
      <c r="E192" s="100"/>
      <c r="F192" s="129"/>
      <c r="G192" s="130"/>
      <c r="H192" s="130"/>
      <c r="I192" s="131"/>
      <c r="K192" s="1"/>
    </row>
    <row r="193" spans="1:11" s="132" customFormat="1" ht="15">
      <c r="A193" s="100"/>
      <c r="B193" s="100"/>
      <c r="C193" s="98"/>
      <c r="D193" s="99"/>
      <c r="E193" s="100"/>
      <c r="F193" s="129"/>
      <c r="G193" s="130"/>
      <c r="H193" s="130"/>
      <c r="I193" s="131"/>
      <c r="K193" s="1"/>
    </row>
    <row r="194" spans="1:11" s="132" customFormat="1" ht="15">
      <c r="A194" s="100"/>
      <c r="B194" s="100"/>
      <c r="C194" s="98"/>
      <c r="D194" s="99"/>
      <c r="E194" s="100"/>
      <c r="F194" s="129"/>
      <c r="G194" s="130"/>
      <c r="H194" s="130"/>
      <c r="I194" s="131"/>
      <c r="K194" s="1"/>
    </row>
    <row r="195" spans="1:11" s="132" customFormat="1" ht="15">
      <c r="A195" s="100"/>
      <c r="B195" s="100"/>
      <c r="C195" s="98"/>
      <c r="D195" s="99"/>
      <c r="E195" s="100"/>
      <c r="F195" s="129"/>
      <c r="G195" s="130"/>
      <c r="H195" s="130"/>
      <c r="I195" s="131"/>
      <c r="K195" s="1"/>
    </row>
    <row r="196" spans="1:11" s="132" customFormat="1" ht="15">
      <c r="A196" s="100"/>
      <c r="B196" s="100"/>
      <c r="C196" s="98"/>
      <c r="D196" s="99"/>
      <c r="E196" s="100"/>
      <c r="F196" s="129"/>
      <c r="G196" s="130"/>
      <c r="H196" s="130"/>
      <c r="I196" s="131"/>
      <c r="K196" s="1"/>
    </row>
    <row r="197" spans="1:11" s="132" customFormat="1" ht="15">
      <c r="A197" s="100"/>
      <c r="B197" s="100"/>
      <c r="C197" s="98"/>
      <c r="D197" s="99"/>
      <c r="E197" s="100"/>
      <c r="F197" s="129"/>
      <c r="G197" s="130"/>
      <c r="H197" s="130"/>
      <c r="I197" s="131"/>
      <c r="K197" s="1"/>
    </row>
    <row r="198" spans="1:11" s="132" customFormat="1" ht="15">
      <c r="A198" s="100"/>
      <c r="B198" s="100"/>
      <c r="C198" s="98"/>
      <c r="D198" s="99"/>
      <c r="E198" s="100"/>
      <c r="F198" s="129"/>
      <c r="G198" s="130"/>
      <c r="H198" s="130"/>
      <c r="I198" s="131"/>
      <c r="K198" s="1"/>
    </row>
    <row r="199" spans="1:11" s="132" customFormat="1" ht="15">
      <c r="A199" s="100"/>
      <c r="B199" s="100"/>
      <c r="C199" s="98"/>
      <c r="D199" s="99"/>
      <c r="E199" s="100"/>
      <c r="F199" s="129"/>
      <c r="G199" s="130"/>
      <c r="H199" s="130"/>
      <c r="I199" s="131"/>
      <c r="K199" s="1"/>
    </row>
    <row r="200" spans="1:11" s="132" customFormat="1" ht="15">
      <c r="A200" s="100"/>
      <c r="B200" s="100"/>
      <c r="C200" s="98"/>
      <c r="D200" s="99"/>
      <c r="E200" s="100"/>
      <c r="F200" s="129"/>
      <c r="G200" s="130"/>
      <c r="H200" s="130"/>
      <c r="I200" s="131"/>
      <c r="K200" s="1"/>
    </row>
    <row r="201" spans="1:11" s="132" customFormat="1" ht="15">
      <c r="A201" s="100"/>
      <c r="B201" s="100"/>
      <c r="C201" s="98"/>
      <c r="D201" s="99"/>
      <c r="E201" s="100"/>
      <c r="F201" s="129"/>
      <c r="G201" s="130"/>
      <c r="H201" s="130"/>
      <c r="I201" s="131"/>
      <c r="K201" s="1"/>
    </row>
    <row r="202" spans="1:11" s="132" customFormat="1" ht="15">
      <c r="A202" s="100"/>
      <c r="B202" s="100"/>
      <c r="C202" s="98"/>
      <c r="D202" s="99"/>
      <c r="E202" s="100"/>
      <c r="F202" s="129"/>
      <c r="G202" s="130"/>
      <c r="H202" s="130"/>
      <c r="I202" s="131"/>
      <c r="K202" s="1"/>
    </row>
    <row r="203" spans="1:11" s="132" customFormat="1" ht="15">
      <c r="A203" s="100"/>
      <c r="B203" s="100"/>
      <c r="C203" s="98"/>
      <c r="D203" s="99"/>
      <c r="E203" s="100"/>
      <c r="F203" s="129"/>
      <c r="G203" s="130"/>
      <c r="H203" s="130"/>
      <c r="I203" s="131"/>
      <c r="K203" s="1"/>
    </row>
    <row r="204" spans="1:11" s="132" customFormat="1" ht="15">
      <c r="A204" s="100"/>
      <c r="B204" s="100"/>
      <c r="C204" s="98"/>
      <c r="D204" s="99"/>
      <c r="E204" s="100"/>
      <c r="F204" s="129"/>
      <c r="G204" s="130"/>
      <c r="H204" s="130"/>
      <c r="I204" s="131"/>
      <c r="K204" s="1"/>
    </row>
    <row r="205" spans="1:11" s="132" customFormat="1" ht="15">
      <c r="A205" s="100"/>
      <c r="B205" s="100"/>
      <c r="C205" s="98"/>
      <c r="D205" s="99"/>
      <c r="E205" s="100"/>
      <c r="F205" s="129"/>
      <c r="G205" s="130"/>
      <c r="H205" s="130"/>
      <c r="I205" s="131"/>
      <c r="K205" s="1"/>
    </row>
    <row r="206" spans="1:11" s="132" customFormat="1" ht="15">
      <c r="A206" s="100"/>
      <c r="B206" s="100"/>
      <c r="C206" s="98"/>
      <c r="D206" s="99"/>
      <c r="E206" s="100"/>
      <c r="F206" s="129"/>
      <c r="G206" s="130"/>
      <c r="H206" s="130"/>
      <c r="I206" s="131"/>
      <c r="K206" s="1"/>
    </row>
    <row r="207" spans="1:11" s="132" customFormat="1" ht="15">
      <c r="A207" s="100"/>
      <c r="B207" s="100"/>
      <c r="C207" s="98"/>
      <c r="D207" s="99"/>
      <c r="E207" s="100"/>
      <c r="F207" s="129"/>
      <c r="G207" s="130"/>
      <c r="H207" s="130"/>
      <c r="I207" s="131"/>
      <c r="K207" s="1"/>
    </row>
    <row r="208" spans="1:11" s="132" customFormat="1" ht="15">
      <c r="A208" s="100"/>
      <c r="B208" s="100"/>
      <c r="C208" s="98"/>
      <c r="D208" s="99"/>
      <c r="E208" s="100"/>
      <c r="F208" s="129"/>
      <c r="G208" s="130"/>
      <c r="H208" s="130"/>
      <c r="I208" s="131"/>
      <c r="K208" s="1"/>
    </row>
    <row r="209" spans="1:11" s="132" customFormat="1" ht="15">
      <c r="A209" s="100"/>
      <c r="B209" s="100"/>
      <c r="C209" s="98"/>
      <c r="D209" s="99"/>
      <c r="E209" s="100"/>
      <c r="F209" s="129"/>
      <c r="G209" s="130"/>
      <c r="H209" s="130"/>
      <c r="I209" s="131"/>
      <c r="K209" s="1"/>
    </row>
    <row r="210" spans="1:11" s="132" customFormat="1" ht="15">
      <c r="A210" s="100"/>
      <c r="B210" s="100"/>
      <c r="C210" s="98"/>
      <c r="D210" s="99"/>
      <c r="E210" s="100"/>
      <c r="F210" s="129"/>
      <c r="G210" s="130"/>
      <c r="H210" s="130"/>
      <c r="I210" s="131"/>
      <c r="K210" s="1"/>
    </row>
    <row r="211" spans="1:11" s="132" customFormat="1" ht="15">
      <c r="A211" s="100"/>
      <c r="B211" s="100"/>
      <c r="C211" s="98"/>
      <c r="D211" s="99"/>
      <c r="E211" s="100"/>
      <c r="F211" s="129"/>
      <c r="G211" s="130"/>
      <c r="H211" s="130"/>
      <c r="I211" s="131"/>
      <c r="K211" s="1"/>
    </row>
    <row r="212" spans="1:11" s="132" customFormat="1" ht="15">
      <c r="A212" s="100"/>
      <c r="B212" s="100"/>
      <c r="C212" s="98"/>
      <c r="D212" s="99"/>
      <c r="E212" s="100"/>
      <c r="F212" s="129"/>
      <c r="G212" s="130"/>
      <c r="H212" s="130"/>
      <c r="I212" s="131"/>
      <c r="K212" s="1"/>
    </row>
    <row r="213" spans="1:11" s="132" customFormat="1" ht="15">
      <c r="A213" s="100"/>
      <c r="B213" s="100"/>
      <c r="C213" s="98"/>
      <c r="D213" s="99"/>
      <c r="E213" s="100"/>
      <c r="F213" s="129"/>
      <c r="G213" s="130"/>
      <c r="H213" s="130"/>
      <c r="I213" s="131"/>
      <c r="K213" s="1"/>
    </row>
    <row r="214" spans="1:11" s="132" customFormat="1" ht="15">
      <c r="A214" s="100"/>
      <c r="B214" s="100"/>
      <c r="C214" s="98"/>
      <c r="D214" s="99"/>
      <c r="E214" s="100"/>
      <c r="F214" s="129"/>
      <c r="G214" s="130"/>
      <c r="H214" s="130"/>
      <c r="I214" s="131"/>
      <c r="K214" s="1"/>
    </row>
    <row r="215" spans="1:11" s="132" customFormat="1" ht="15">
      <c r="A215" s="100"/>
      <c r="B215" s="100"/>
      <c r="C215" s="98"/>
      <c r="D215" s="99"/>
      <c r="E215" s="100"/>
      <c r="F215" s="129"/>
      <c r="G215" s="130"/>
      <c r="H215" s="130"/>
      <c r="I215" s="131"/>
      <c r="K215" s="1"/>
    </row>
  </sheetData>
  <sheetProtection/>
  <mergeCells count="1">
    <mergeCell ref="A3:J3"/>
  </mergeCells>
  <printOptions/>
  <pageMargins left="0.79" right="0.16" top="0.29" bottom="0.17" header="0.16" footer="0.17"/>
  <pageSetup horizontalDpi="600" verticalDpi="600" orientation="landscape" paperSize="9" scale="52" r:id="rId2"/>
  <headerFooter alignWithMargins="0">
    <oddFooter>&amp;L** All prices are subject to change without prior notice</oddFooter>
  </headerFooter>
  <rowBreaks count="4" manualBreakCount="4">
    <brk id="22" max="9" man="1"/>
    <brk id="35" max="9" man="1"/>
    <brk id="50" max="9" man="1"/>
    <brk id="75" max="9" man="1"/>
  </rowBreaks>
  <colBreaks count="1" manualBreakCount="1">
    <brk id="13" max="12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maribeth</dc:creator>
  <cp:keywords/>
  <dc:description/>
  <cp:lastModifiedBy>Asus</cp:lastModifiedBy>
  <dcterms:created xsi:type="dcterms:W3CDTF">2012-02-29T07:56:27Z</dcterms:created>
  <dcterms:modified xsi:type="dcterms:W3CDTF">2012-09-26T20:45:13Z</dcterms:modified>
  <cp:category/>
  <cp:version/>
  <cp:contentType/>
  <cp:contentStatus/>
</cp:coreProperties>
</file>