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070" activeTab="0"/>
  </bookViews>
  <sheets>
    <sheet name="Sheet1" sheetId="1" r:id="rId1"/>
    <sheet name="Sheet2" sheetId="2" r:id="rId2"/>
    <sheet name="Sheet3" sheetId="3" r:id="rId3"/>
  </sheets>
  <definedNames>
    <definedName name="_xlnm.Print_Area" localSheetId="0">'Sheet1'!$A$1:$J$13</definedName>
    <definedName name="_xlnm.Print_Titles" localSheetId="0">'Sheet1'!$13:$13</definedName>
  </definedNames>
  <calcPr fullCalcOnLoad="1"/>
</workbook>
</file>

<file path=xl/sharedStrings.xml><?xml version="1.0" encoding="utf-8"?>
<sst xmlns="http://schemas.openxmlformats.org/spreadsheetml/2006/main" count="4969" uniqueCount="2358">
  <si>
    <t>216612 (under SB)</t>
  </si>
  <si>
    <t>Road Lot 65, North Fairview Subd., Barangay Pasong Putik, Quezon City</t>
  </si>
  <si>
    <t>N-218127</t>
  </si>
  <si>
    <t>No. 47 Scout Torillo Street, Barangay South Triangle, Diliman District, Quezon City</t>
  </si>
  <si>
    <t>N-237130</t>
  </si>
  <si>
    <t>54+68+150+76+200</t>
  </si>
  <si>
    <t>Commercial/residential lot improved w/ res'l &amp; other improvements</t>
  </si>
  <si>
    <t>S7 RA 26 &amp; S4 R74 annotated at the back of TCT; no tax declaration for the residential bldg.; per EAR, property is used as motorshop owned by Mr. Bea Si</t>
  </si>
  <si>
    <t>No. 23 Right-of-way thru Congressional Avenue Extension, Barangay Bahay Toro, Quezon City</t>
  </si>
  <si>
    <t>with annotation of Sec. 7 Ra 26, status of its cancellation still for verification; consolidation of tax declaration to bank's name is still in process; traverse does not close for lots 3-D &amp; 3E</t>
  </si>
  <si>
    <t>No. 32 Pleasant View Drive, Pleasant View Subdivision II, Barangay Bagbaguin, Caloocan City (North), Metropolitan Manila</t>
  </si>
  <si>
    <t>Lot improved w/ two-storey office/ residential building &amp; two (2) lofty  one-storey warehouse</t>
  </si>
  <si>
    <t>consolidation of title under the bank's name is ongoing; no possession yet</t>
  </si>
  <si>
    <t>545 Gemini Street, Grem Village, Barangay 165 Zone 15, Bagbaguin, Caloocan City</t>
  </si>
  <si>
    <t>C-364836</t>
  </si>
  <si>
    <t>Lot improved w/ (2)-storey residential building</t>
  </si>
  <si>
    <t>Lot 3 &amp; 4, Blk. 4, Barangay Pamplona, Las Piñas, City</t>
  </si>
  <si>
    <t>T-26403(3730-A) &amp; T-26404(3731-A)</t>
  </si>
  <si>
    <t>not yet consolidated; still occupied by the former owner</t>
  </si>
  <si>
    <t>Lot 26-D &amp; 26-C, Barangay Pamplona, Las Piñas, City</t>
  </si>
  <si>
    <t>T-33314 &amp; T-33315</t>
  </si>
  <si>
    <t>Lot improved with commercial building</t>
  </si>
  <si>
    <t>not yet consolidated; occupied by the caretaker of former owner</t>
  </si>
  <si>
    <t>No. 28 Garnet Road, Pillar Village, Phase IV, Brgy. Almanza, Las Piñas City</t>
  </si>
  <si>
    <t>T-90747 &amp; 90748</t>
  </si>
  <si>
    <t xml:space="preserve">Lot improved w/ old dilapidated residential building </t>
  </si>
  <si>
    <t>No tax declarations on file under MBTC for lot &amp; improvement</t>
  </si>
  <si>
    <t>Office Condominium Unit</t>
  </si>
  <si>
    <t>No possession. Unit is occupied by Drex Chemical, Inc. Possession case - as of 1/9/2009, awaiting resolution from Supreme Court. Bank filed Petition for Review with Supreme Court on July 2003, as it lost WOP case and an appeal on the decision of the court was also denied by the C.A. (c/o Atty. Legaspi)</t>
  </si>
  <si>
    <t>Unit 1204, 12th Floor, Cityland Condominium 10 Tower I, H.V. Dela Costa Street, Legaspi Village, Makati City, Metropolitan Manila</t>
  </si>
  <si>
    <t>221215 to 221217</t>
  </si>
  <si>
    <t>413.25+135</t>
  </si>
  <si>
    <t>Lot improved w/ residential buildings</t>
  </si>
  <si>
    <t>TDs on file still under the name of the former owner; per EAR, the property is utilized as office compound of Avance Real Estate; appaiser was not allowed to enter the premises; Possession case - LRC # M-4248, RTC Makati Br. 137 MBTC vs. Advance Real Estate; pending resolution; awaiting issuance of WOP as of 7.25.08</t>
  </si>
  <si>
    <t>Unit 1101, located at the 11th Floor of Global Tower (formerly Cianno Plaza), Hen. Mascardo &amp; Capt. M. Reyes Streets, Barangay Bangkal, Makati City</t>
  </si>
  <si>
    <t>Condominium unit with parking slot</t>
  </si>
  <si>
    <t>per EAR, units are occupied by Super Max Phils. &amp; CIPEC Construction., Inc. no record per leasing department; appraiser was not allowed by tenants to enter units (interior finishes were based on previous appraisal report)</t>
  </si>
  <si>
    <t>Unit 1102, located at the 11th Floor of Global Tower (formerly Cianno Plaza), Hen. Mascardo &amp; Capt. M. Reyes Streets, Barangay Bangkal, Makati City</t>
  </si>
  <si>
    <t>Unit No. 101 Ground Floor, Jackson Bldg., No. 926 A. Arnaiz Ave., San Lorenzo Village, Makati City</t>
  </si>
  <si>
    <t>Per EAR, units are closed &amp; abandoned</t>
  </si>
  <si>
    <t>Basement - Parking 15, No. 318 Interior Gallery Condominium Building, Alabang-Zapote Road, Barangay Talon 1, Las Piñas City</t>
  </si>
  <si>
    <t>N-227681</t>
  </si>
  <si>
    <t>Commercial lot improved w/ office building</t>
  </si>
  <si>
    <t>per report on relocation survey dtd. 1.14.08, the existing bldg. erected on banks property encroached the adjacent lot (lot 832-A-4) by 88.77 sq. m.; appraiser was not able to enter property as access road was closed at the time of inspection</t>
  </si>
  <si>
    <t>No. 925 Banawe Avenue, Barangay Manresa, Sta. Mesa Heights, Quezon City</t>
  </si>
  <si>
    <t>N-156560</t>
  </si>
  <si>
    <t>Residential /commercial lot improved w/ res'l bldg.</t>
  </si>
  <si>
    <t>With annulment case Q-96-27024 RTC Br. 215, QC; S7 RA 26 annotated at the back of TCT - petition for cancellation in process as of 4.10.08 per APRD; no possession, the property is occupied by Mr. Alfronio Uy; appraiser was not allowed to enter the bldg. by the helper</t>
  </si>
  <si>
    <t>Nos. 116 &amp; 118 Sto. Nino Street, Villa Españo Subd., Quezon City</t>
  </si>
  <si>
    <t>N-241447 &amp; N-241446</t>
  </si>
  <si>
    <t>S7 RA 26 annotated at the back of TCTs; no possession</t>
  </si>
  <si>
    <t>Sta. Elena Compound, Barangay Matandang Balara, Quezon City</t>
  </si>
  <si>
    <t>N-220971</t>
  </si>
  <si>
    <t>S7 RA 26 annotated at the back of TCT; per EAR, Sta. Elena Compound is a squatters area occupied by several families.</t>
  </si>
  <si>
    <t>No. 76 Kamias Road, Barangay East Kamias, Quezon City</t>
  </si>
  <si>
    <t>N-225102</t>
  </si>
  <si>
    <t>Residential/commercial lot improved w/ dilapidated res'l/comc'l bldg.</t>
  </si>
  <si>
    <t>Per EAR, property is improved w/ residential bldgs. According to a certain Mr. Jaime de Guzman, President of Sicat Ville Neighborhood Assoc. there are about 800 residential buildings erected on the property not authorized by the Bank</t>
  </si>
  <si>
    <t>National Highway and Rupee Street, Villa Carolina Subd., Barangay Tunasan, Muntinlupa City</t>
  </si>
  <si>
    <t>Lot w/ dilapidated two (2) storey commercial building</t>
  </si>
  <si>
    <t>Erected on the property is a two (2) storey building occupied  by Construction Supply. The property is managed by a certain Mr. Clinton Sy; PWOP - pending as of 3-13-08</t>
  </si>
  <si>
    <t>National Road, Camella Homes 3, Barangay Tunasan, Muntinlupa City</t>
  </si>
  <si>
    <t>10318 to 10326 &amp; 10328</t>
  </si>
  <si>
    <t>No. 56 Lavander Street, Ruby Park, Victoria Homes, Barangay Tunasan, Muntinlupa City</t>
  </si>
  <si>
    <t>1568 &amp; 1569</t>
  </si>
  <si>
    <t>173+12</t>
  </si>
  <si>
    <t>Basement - Parking 16, No. 318 Interior Gallery Condominium Building, Alabang-Zapote Road, Barangay Talon 1, Las Piñas City</t>
  </si>
  <si>
    <t>Basement - Parking 17, No. 318 Interior Gallery Condominium Building, Alabang-Zapote Road, Barangay Talon 1, Las Piñas City</t>
  </si>
  <si>
    <t>Basement - Parking 18, No. 318 Interior Gallery Condominium Building, Alabang-Zapote Road, Barangay Talon 1, Las Piñas City</t>
  </si>
  <si>
    <t>Basement - Parking 19, No. 318 Interior Gallery Condominium Building, Alabang-Zapote Road, Barangay Talon 1, Las Piñas City</t>
  </si>
  <si>
    <t>Basement - Parking 20, No. 318 Interior Gallery Condominium Building, Alabang-Zapote Road, Barangay Talon 1, Las Piñas City</t>
  </si>
  <si>
    <t>Basement - Parking 21, No. 318 Interior Gallery Condominium Building, Alabang-Zapote Road, Barangay Talon 1, Las Piñas City</t>
  </si>
  <si>
    <t>Basement - Parking 22, No. 318 Interior Gallery Condominium Building, Alabang-Zapote Road, Barangay Talon 1, Las Piñas City</t>
  </si>
  <si>
    <t>Basement - Parking 23, No. 318 Interior Gallery Condominium Building, Alabang-Zapote Road, Barangay Talon 1, Las Piñas City</t>
  </si>
  <si>
    <t>Basement - Parking 24, No. 318 Interior Gallery Condominium Building, Alabang-Zapote Road, Barangay Talon 1, Las Piñas City</t>
  </si>
  <si>
    <t>Basement - Parking 25, No. 318 Interior Gallery Condominium Building, Alabang-Zapote Road, Barangay Talon 1, Las Piñas City</t>
  </si>
  <si>
    <t>Basement - Parking 26, No. 318 Interior Gallery Condominium Building, Alabang-Zapote Road, Barangay Talon 1, Las Piñas City</t>
  </si>
  <si>
    <t>Basement - B-1, No. 318 Interior Gallery Condominium Building, Alabang-Zapote Road, Barangay Talon 1, Las Piñas City</t>
  </si>
  <si>
    <t>Condominium unit</t>
  </si>
  <si>
    <t>Basement - B-2, No. 318 Interior Gallery Condominium Building, Alabang-Zapote Road, Barangay Talon 1, Las Piñas City</t>
  </si>
  <si>
    <t>Basement - B-3, No. 318 Interior Gallery Condominium Building, Alabang-Zapote Road, Barangay Talon 1, Las Piñas City</t>
  </si>
  <si>
    <t>Basement - B-4, No. 318 Interior Gallery Condominium Building, Alabang-Zapote Road, Barangay Talon 1, Las Piñas City</t>
  </si>
  <si>
    <t>Basement - B-5, No. 318 Interior Gallery Condominium Building, Alabang-Zapote Road, Barangay Talon 1, Las Piñas City</t>
  </si>
  <si>
    <t>Basement - B-6, No. 318 Interior Gallery Condominium Building, Alabang-Zapote Road, Barangay Talon 1, Las Piñas City</t>
  </si>
  <si>
    <t>Ground Floor - 104, No. 318 Interior Gallery Condominium Building, Alabang-Zapote Road, Barangay Talon 1, Las Piñas City</t>
  </si>
  <si>
    <t>Second Floor - 201, No. 318 Interior Gallery Condominium Building, Alabang-Zapote Road, Barangay Talon 1, Las Piñas City</t>
  </si>
  <si>
    <t>Second Floor - 203, No. 318 Interior Gallery Condominium Building, Alabang-Zapote Road, Barangay Talon 1, Las Piñas City</t>
  </si>
  <si>
    <t>Second Floor - 204, No. 318 Interior Gallery Condominium Building, Alabang-Zapote Road, Barangay Talon 1, Las Piñas City</t>
  </si>
  <si>
    <t>Third Floor - 312, No. 318 Interior Gallery Condominium Building, Alabang-Zapote Road, Barangay Talon 1, Las Piñas City</t>
  </si>
  <si>
    <t>Third Floor - 313, No. 318 Interior Gallery Condominium Building, Alabang-Zapote Road, Barangay Talon 1, Las Piñas City</t>
  </si>
  <si>
    <t>Third Floor - 314, No. 318 Interior Gallery Condominium Building, Alabang-Zapote Road, Barangay Talon 1, Las Piñas City</t>
  </si>
  <si>
    <t>Third Floor - 315, No. 318 Interior Gallery Condominium Building, Alabang-Zapote Road, Barangay Talon 1, Las Piñas City</t>
  </si>
  <si>
    <t>Third Floor - 317, No. 318 Interior Gallery Condominium Building, Alabang-Zapote Road, Barangay Talon 1, Las Piñas City</t>
  </si>
  <si>
    <t>Fourth  Floor - 401, No. 318 Interior Gallery Condominium Building, Alabang-Zapote Road, Barangay Talon 1, Las Piñas City</t>
  </si>
  <si>
    <t>Naga Road, Barangay Pulang Lupa, Las Piñas City</t>
  </si>
  <si>
    <t>T-93301</t>
  </si>
  <si>
    <t>Commercial vacant lot</t>
  </si>
  <si>
    <t>Lot 4, Blk. 1, Salome Tan Street, BF Homes, Barangay Almanza Uno, Las Piñas City</t>
  </si>
  <si>
    <t>T-93302</t>
  </si>
  <si>
    <t>553.0; 45.50</t>
  </si>
  <si>
    <t>Residential improved w/ three (3) residential building</t>
  </si>
  <si>
    <t>T-93303</t>
  </si>
  <si>
    <t>No. 3 J.P. Rizal Street, Tuazon Subdivision, Barangay Pamplona, Las Piñas City</t>
  </si>
  <si>
    <t>T-90904</t>
  </si>
  <si>
    <t>R. Castillo, F. Trinidad &amp; Aldana St., San Isidro Subd., Barangay Pamplona, Las Piñas City</t>
  </si>
  <si>
    <t>T-90903</t>
  </si>
  <si>
    <t>No. 39 New Delhi Street, B.F. Homes International, Barangay Talon, Las Piñas City</t>
  </si>
  <si>
    <t>T-90744</t>
  </si>
  <si>
    <t>No possession property is still occupied by former owner as of 11-05-08</t>
  </si>
  <si>
    <t>T-90745</t>
  </si>
  <si>
    <t>Lot improved w/ res'l bldg.</t>
  </si>
  <si>
    <t>No. 2 Joy Conde St., BF Resort Village, Las Piñas City</t>
  </si>
  <si>
    <t>T-82445 to T-82447</t>
  </si>
  <si>
    <t>Lot 34, Block 2, Orchard Homes Subdivision, Pulang Lupa, Las Piñas City</t>
  </si>
  <si>
    <t>T-96314</t>
  </si>
  <si>
    <t>Lot 4, Block 1, Orchard Homes Subdivision, Pulang Lupa, Las Piñas City</t>
  </si>
  <si>
    <t>T-96318</t>
  </si>
  <si>
    <t>Lot 9, Block 1, Orchard Homes Subdivision, Pulang Lupa, Las Piñas City</t>
  </si>
  <si>
    <t>T-96323</t>
  </si>
  <si>
    <t>with occupants</t>
  </si>
  <si>
    <t>Lot 28, Block 1, Orchard Homes Subdivision, Pulang Lupa, Las Piñas City</t>
  </si>
  <si>
    <t>T-96334</t>
  </si>
  <si>
    <t>Lot 29, Block 1, Orchard Homes Subdivision, Pulang Lupa, Las Piñas City</t>
  </si>
  <si>
    <t>T-96335</t>
  </si>
  <si>
    <t>Lot 30, Block 1, Orchard Homes Subdivision, Pulang Lupa, Las Piñas City</t>
  </si>
  <si>
    <t>T-96336</t>
  </si>
  <si>
    <t>Lot 31, Block 1, Orchard Homes Subdivision, Pulang Lupa, Las Piñas City</t>
  </si>
  <si>
    <t>T-96337</t>
  </si>
  <si>
    <t>Lot 32, Block 1, Orchard Homes Subdivision, Pulang Lupa, Las Piñas City</t>
  </si>
  <si>
    <t>T-96338</t>
  </si>
  <si>
    <t>Lot 10, Block 2, Orchard Homes Subdivision, Pulang Lupa, Las Piñas City</t>
  </si>
  <si>
    <t>T-96349</t>
  </si>
  <si>
    <t>Lot 12, Block 2, Orchard Homes Subdivision, Pulang Lupa, Las Piñas City</t>
  </si>
  <si>
    <t>T-96351</t>
  </si>
  <si>
    <t>Lot 14, Block 2, Orchard Homes Subdivision, Pulang Lupa, Las Piñas City</t>
  </si>
  <si>
    <t>T-96353</t>
  </si>
  <si>
    <t>Lot 16, Block 2, Orchard Homes Subdivision, Pulang Lupa, Las Piñas City</t>
  </si>
  <si>
    <t>T-96355</t>
  </si>
  <si>
    <t>Lot 18, Block 2, Orchard Homes Subdivision, Pulang Lupa, Las Piñas City</t>
  </si>
  <si>
    <t>T-96357</t>
  </si>
  <si>
    <t>Lot 20, Block 2, Orchard Homes Subdivision, Pulang Lupa, Las Piñas City</t>
  </si>
  <si>
    <t>T-96359</t>
  </si>
  <si>
    <t>Lot 22, Block 2, Orchard Homes Subdivision, Pulang Lupa, Las Piñas City</t>
  </si>
  <si>
    <t>T-96361</t>
  </si>
  <si>
    <t>Lot 24, Block 2, Orchard Homes Subdivision, Pulang Lupa, Las Piñas City</t>
  </si>
  <si>
    <t>T-96363</t>
  </si>
  <si>
    <t>Lot 26, Block 2, Orchard Homes Subdivision, Pulang Lupa, Las Piñas City</t>
  </si>
  <si>
    <t>T-96365</t>
  </si>
  <si>
    <t>Lot 28, Block 2, Orchard Homes Subdivision, Pulang Lupa, Las Piñas City</t>
  </si>
  <si>
    <t>T-96367</t>
  </si>
  <si>
    <t>Lot 30, Block 2, Orchard Homes Subdivision, Pulang Lupa, Las Piñas City</t>
  </si>
  <si>
    <t>T-96369</t>
  </si>
  <si>
    <t>Lot 32, Block 2, Orchard Homes Subdivision, Pulang Lupa, Las Piñas City</t>
  </si>
  <si>
    <t>T-96371</t>
  </si>
  <si>
    <t>Lot 36, Block 2, Orchard Homes Subdivision, Pulang Lupa, Las Piñas City</t>
  </si>
  <si>
    <t>T-96374</t>
  </si>
  <si>
    <t>Lot 40, Block 2, Orchard Homes Subdivision, Pulang Lupa, Las Piñas City</t>
  </si>
  <si>
    <t>T-96378</t>
  </si>
  <si>
    <t>Lot 42, Block 2, Orchard Homes Subdivision, Pulang Lupa, Las Piñas City</t>
  </si>
  <si>
    <t>T-96380</t>
  </si>
  <si>
    <t>Lot 44, Block 2, Orchard Homes Subdivision, Pulang Lupa, Las Piñas City</t>
  </si>
  <si>
    <t>T-96382</t>
  </si>
  <si>
    <t>Lot 45, Block 2, Orchard Homes Subdivision, Pulang Lupa, Las Piñas City</t>
  </si>
  <si>
    <t>T-96383</t>
  </si>
  <si>
    <t>Lot 46, Block 2, Orchard Homes Subdivision, Pulang Lupa, Las Piñas City</t>
  </si>
  <si>
    <t>T-96384</t>
  </si>
  <si>
    <t>Lot 47, Block 2, Orchard Homes Subdivision, Pulang Lupa, Las Piñas City</t>
  </si>
  <si>
    <t>T-96385</t>
  </si>
  <si>
    <t>Lot 48, Block 2, Orchard Homes Subdivision, Pulang Lupa, Las Piñas City</t>
  </si>
  <si>
    <t>T-96386</t>
  </si>
  <si>
    <t>Lot 49, Block 2, Orchard Homes Subdivision, Pulang Lupa, Las Piñas City</t>
  </si>
  <si>
    <t>T-96387</t>
  </si>
  <si>
    <t>Lot 50, Block 2, Orchard Homes Subdivision, Pulang Lupa, Las Piñas City</t>
  </si>
  <si>
    <t>T-96388</t>
  </si>
  <si>
    <t>Lot 51, Block 2, Orchard Homes Subdivision, Pulang Lupa, Las Piñas City</t>
  </si>
  <si>
    <t>T-96389</t>
  </si>
  <si>
    <t>Lot 52, Block 2, Orchard Homes Subdivision, Pulang Lupa, Las Piñas City</t>
  </si>
  <si>
    <t>T-96390</t>
  </si>
  <si>
    <t>Lot 53, Block 2, Orchard Homes Subdivision, Pulang Lupa, Las Piñas City</t>
  </si>
  <si>
    <t>T-96391</t>
  </si>
  <si>
    <t>Lot 54, Block 2, Orchard Homes Subdivision, Pulang Lupa, Las Piñas City</t>
  </si>
  <si>
    <t>T-96392</t>
  </si>
  <si>
    <t>A. Gatchalian Avenue corner M. Arabejo Streets, Gatchalian Subdivision, Barangay Manuyo Dos, Las Piñas City, MM</t>
  </si>
  <si>
    <t>T-103796; T-103797 (MBTC) &amp; 12127 (under F/O)</t>
  </si>
  <si>
    <t>Residential lots w/ various improvements</t>
  </si>
  <si>
    <t>Per EAR, property is occupied  &amp; utilized as school (Copel School) headed by a certain Mrs. Sylvia Pacencia, Administrative Officer</t>
  </si>
  <si>
    <t>Lot 8-B-2, No. 17 Perla Jimenez Street, Bautista Compound, Barangay Talon 3, Las Piñas City &amp; More Popularly Known As " Joy City Mansion Townhomes"</t>
  </si>
  <si>
    <t>T-52867</t>
  </si>
  <si>
    <t>Townhouse unit</t>
  </si>
  <si>
    <t>TCT still under the name of the former owner.</t>
  </si>
  <si>
    <t>Lot 8-B-3, No. 17 Perla Jimenez Street, Bautista Compound, Barangay Talon 3, Las Piñas City &amp; More Popularly Known As " Joy City Mansion Townhomes"</t>
  </si>
  <si>
    <t>T-52868</t>
  </si>
  <si>
    <t>Lot 8-B-4, No. 17 Perla Jimenez Street, Bautista Compound, Barangay Talon 3, Las Piñas City &amp; More Popularly Known As " Joy City Mansion Townhomes"</t>
  </si>
  <si>
    <t>T-52869</t>
  </si>
  <si>
    <t>Lot 8-B-5, No. 17 Perla Jimenez Street, Bautista Compound, Barangay Talon 3, Las Piñas City &amp; More Popularly Known As " Joy City Mansion Townhomes"</t>
  </si>
  <si>
    <t>T-52870</t>
  </si>
  <si>
    <t>Lot 8-B-6, No. 17 Perla Jimenez Street, Bautista Compound, Barangay Talon 3, Las Piñas City &amp; More Popularly Known As " Joy City Mansion Townhomes"</t>
  </si>
  <si>
    <t>T-52871</t>
  </si>
  <si>
    <t>Lot 8-B-7, No. 17 Perla Jimenez Street, Bautista Compound, Barangay Talon 3, Las Piñas City &amp; More Popularly Known As " Joy City Mansion Townhomes"</t>
  </si>
  <si>
    <t>T-52872</t>
  </si>
  <si>
    <t>Lot 8-B-8, No. 17 Perla Jimenez Street, Bautista Compound, Barangay Talon 3, Las Piñas City &amp; More Popularly Known As " Joy City Mansion Townhomes"</t>
  </si>
  <si>
    <t>T-52873</t>
  </si>
  <si>
    <t>Lot 8-B-9, No. 17 Perla Jimenez Street, Bautista Compound, Barangay Talon 3, Las Piñas City &amp; More Popularly Known As " Joy City Mansion Townhomes"</t>
  </si>
  <si>
    <t>T-52874</t>
  </si>
  <si>
    <t>Lot 8-B-10, No. 17 Perla Jimenez Street, Bautista Compound, Barangay Talon 3, Las Piñas City &amp; More Popularly Known As " Joy City Mansion Townhomes"</t>
  </si>
  <si>
    <t>T-52875</t>
  </si>
  <si>
    <t>Lot 8-B-11, No. 17 Perla Jimenez Street, Bautista Compound, Barangay Talon 3, Las Piñas City &amp; More Popularly Known As " Joy City Mansion Townhomes"</t>
  </si>
  <si>
    <t>T-52876</t>
  </si>
  <si>
    <t>Lot 21 &amp; 22, Blk. 4, Apitong Road corner Guijo Road, Pilar Village, Barangay Almanza, Las Piñas City</t>
  </si>
  <si>
    <t>(S-22149)-T-31133-A &amp; (T-15038)-T-31132-A</t>
  </si>
  <si>
    <t>TCT still registered under the name of the former  owner; no current RETR on file; no possession; awaiting reply form LWD re status of titles; the original titles render the name of former owner were endorsed to them on 10.14.04; property is still occupied by former owner.</t>
  </si>
  <si>
    <t>No. 4 Lullaby Street, Sta. Cecilia Village, Pamplona, Las Piñas City</t>
  </si>
  <si>
    <t>T-45899 (under F/O)</t>
  </si>
  <si>
    <t>Residential lot improved w/ res'l bldg.</t>
  </si>
  <si>
    <t>Residential Vacant Lot</t>
  </si>
  <si>
    <t>Residential Lot with Improvements</t>
  </si>
  <si>
    <t>Commercial Vacant Lot</t>
  </si>
  <si>
    <t>Industrial Vacant Lot</t>
  </si>
  <si>
    <t>Mixed Usage Vacant Lot</t>
  </si>
  <si>
    <t>Mixed Usage Lot with Improvements</t>
  </si>
  <si>
    <t>Commercial Lot with Improvements</t>
  </si>
  <si>
    <t>Industrial Lot with Improvements</t>
  </si>
  <si>
    <t>No. 215 Gen. Luis Road, Barangay (166) Kaybiga, Zone 15, District 1, Caloocan City (North), Metropolitan Manila</t>
  </si>
  <si>
    <t>C-377343</t>
  </si>
  <si>
    <t>Lot with squatters shanties</t>
  </si>
  <si>
    <t>Mixed Usage vacant lot</t>
  </si>
  <si>
    <t>with presence of squatters on the property. Shanties are erected on the lot &amp; occupied by 11 families, according to the caretaker of previous owner. In front of the property, along Gen. Luis Road, are fish vendors</t>
  </si>
  <si>
    <t>Commercial Condomonium</t>
  </si>
  <si>
    <t>Commercial Condominium</t>
  </si>
  <si>
    <t>Residential Townhouse</t>
  </si>
  <si>
    <t>Residential lot w/ res'l bldg.</t>
  </si>
  <si>
    <t>Interior of F. Santos (Tramo) Avenue, Barangay Zapote, Las Piñas City</t>
  </si>
  <si>
    <t>T-90749 to T-90751</t>
  </si>
  <si>
    <t>Residential lot (occupied by about 78 families of squatters)</t>
  </si>
  <si>
    <t xml:space="preserve">Per EAR, residential bldgs are erected inside the compound; According to the President of the Homeowners Association, there are about 78 families (squatters) occupying the compound </t>
  </si>
  <si>
    <t>Lot 7, Blk. 15, Golden Acres Subdivision, Sitio Pasong Balite, Talon 5, Las Piñas City, Metropolitan Manila</t>
  </si>
  <si>
    <t>T-63383</t>
  </si>
  <si>
    <t>Subdivision lot</t>
  </si>
  <si>
    <t xml:space="preserve">TCT still registered under the name of former owner </t>
  </si>
  <si>
    <t>Lot 4, Blk. 16, Golden Acres Subdivision, Sitio Pasong Balite, Talon 5, Las Piñas City, Metropolitan Manila</t>
  </si>
  <si>
    <t>T-63386</t>
  </si>
  <si>
    <t>TCT still registered under the name of former owner.  Reportedly owned by a certain Adela Sabio according to the caretaker of subject lot</t>
  </si>
  <si>
    <t>Lot 6, Blk. 16, Golden Acres Subdivision, Sitio Pasong Balite, Talon 5, Las Piñas City, Metropolitan Manila</t>
  </si>
  <si>
    <t>T-63388</t>
  </si>
  <si>
    <t>Lot 10, Blk. 16, Golden Acres Subdivision, Sitio Pasong Balite, Talon 5, Las Piñas City, Metropolitan Manila</t>
  </si>
  <si>
    <t>T-63391</t>
  </si>
  <si>
    <t>TCT still registered under the name of former owner. Per EAR, there are residential improvement erected on the lot. Occupants refused to give their names but claimed that they have their own titles and they did not trnsact with any bank re: the property</t>
  </si>
  <si>
    <t>Lot 25, Blk. 21, Golden Acres Subdivision, Sitio Pasong Balite, Talon 5, Las Piñas City, Metropolitan Manila</t>
  </si>
  <si>
    <t>T-63393</t>
  </si>
  <si>
    <t>Lot 26, Blk. 21, Golden Acres Subdivision, Sitio Pasong Balite, Talon 5, Las Piñas City, Metropolitan Manila</t>
  </si>
  <si>
    <t>T-63394</t>
  </si>
  <si>
    <t>Lot 17, Blk. 22, Golden Acres Subdivision, Sitio Pasong Balite, Talon 5, Las Piñas City, Metropolitan Manila</t>
  </si>
  <si>
    <t>T-68028</t>
  </si>
  <si>
    <t>Lot 19, Blk. 22, Golden Acres Subdivision, Sitio Pasong Balite, Talon 5, Las Piñas City, Metropolitan Manila</t>
  </si>
  <si>
    <t>T-68029</t>
  </si>
  <si>
    <t>No. 50 Marcelo Street, Crismarcel Subd., Barangay Pamplona, Las Piñas City</t>
  </si>
  <si>
    <t>T-67822 (under F/O)</t>
  </si>
  <si>
    <t>Not yet consolidated, redemption period to expire on October 2009; per EAR, property is reportedly occupied by former owner</t>
  </si>
  <si>
    <t>Others</t>
  </si>
  <si>
    <t>Unit A, 3rd Floor, Main Building,  Pet Plans Tower, E. delos Santos Avenue (EDSA), Guadalupe, Makati City, Metropolitan Manila</t>
  </si>
  <si>
    <t>Res'l/ Comc'l Condominium unit</t>
  </si>
  <si>
    <t>TCT on file are still under the name of EL Realty; with possession</t>
  </si>
  <si>
    <t>Unit B, 3rd Floor, Main Building, Pet Plans Tower, E. delos Santos Avenue (EDSA), Guadalupe, Makati City, Metropolitan Manila</t>
  </si>
  <si>
    <t>Unit A, 5th Floor, Main Building,  Pet Plans Tower, E. delos Santos Avenue (EDSA), Guadalupe, Makati City, Metropolitan Manila</t>
  </si>
  <si>
    <t>39956 *</t>
  </si>
  <si>
    <t>TCT on file are still under the name of EL Realty; with possession; with claimant</t>
  </si>
  <si>
    <t>Unit B, 11th Floor, Main Building, Pet Plans Tower, E. delos Santos Avenue (EDSA), Guadalupe, Makati City, Metropolitan Manila</t>
  </si>
  <si>
    <t>Unit B, 14th Floor, Main Building, Pet Plans Tower, E. delos Santos Avenue (EDSA), Guadalupe, Makati City, Metropolitan Manila</t>
  </si>
  <si>
    <t>64723 *</t>
  </si>
  <si>
    <t>Unit D, 14th Floor, Main Building, Pet Plans Tower, E. delos Santos Avenue (EDSA), Guadalupe, Makati City, Metropolitan Manila</t>
  </si>
  <si>
    <t>64725 *</t>
  </si>
  <si>
    <t>Unit A, 18th Floor, Main Building, Pet Plans Tower, E. delos Santos Avenue (EDSA), Guadalupe, Makati City, Metropolitan Manila</t>
  </si>
  <si>
    <t>Unit B, 18th Floor, Main Building, Pet Plans Tower, E. delos Santos Avenue (EDSA), Guadalupe, Makati City, Metropolitan Manila</t>
  </si>
  <si>
    <t>Penthouse, Main Building, Pet Plans Tower, E. delos Santos Avenue (EDSA), Guadalupe, Makati City, Metropolitan Manila</t>
  </si>
  <si>
    <t>2nd Floor, Annex Building, Pet Plans Tower, E. delos Santos Avenue (EDSA), Guadalupe, Makati City, Metropolitan Manila</t>
  </si>
  <si>
    <t>3rd Floor Pet Plans Tower, E. delos Santos Avenue (EDSA), Guadalupe, Makati City, Metropolitan Manila</t>
  </si>
  <si>
    <t>4th Floor, Annex Building, Pet Plans Tower, E. delos Santos Avenue (EDSA), Guadalupe, Makati City, Metropolitan Manila</t>
  </si>
  <si>
    <t>5th Floor, Annex Building, Pet Plans Tower, E. delos Santos Avenue (EDSA), Guadalupe, Makati City, Metropolitan Manila</t>
  </si>
  <si>
    <t>6th Floor, Annex Building, Pet Plans Tower, E. delos Santos Avenue (EDSA), Guadalupe, Makati City, Metropolitan Manila</t>
  </si>
  <si>
    <t>No. 56 Rosal Street, Araneta University Village, Barangay Potrero, Malabon City</t>
  </si>
  <si>
    <t>N-19751 (under F/O)</t>
  </si>
  <si>
    <t>Unknown</t>
  </si>
  <si>
    <t>Title still registered  under the name of former owner. Redemption period to expire on 10-14-09; the residential building is occupied by Mr. Chong Wing Huen. Appraiser was not allowed to enter the property.</t>
  </si>
  <si>
    <t>No. 92 Makaturing Street, Barangay Barangka Itaas, Mandaluyong City</t>
  </si>
  <si>
    <t>387+213</t>
  </si>
  <si>
    <t>Lot improved w/ two (2)-storey commercial building w/ open deck</t>
  </si>
  <si>
    <t>Mixed Usage lot with Improvements</t>
  </si>
  <si>
    <t>Mr. Noel Valdez did not allow the appraiser to take pictures on the ground floor. A part of the 2nd floor serves as residence of his staff. Per our records a notice to vacate was issued on 11-23-2000 by virtue of the order / WOP dated 11-14-2000</t>
  </si>
  <si>
    <t>No. 2144(2132) M. H. Del Pilar Street and A. Mabini Street, Malate District, Manila</t>
  </si>
  <si>
    <t>TCT still registered under the name of Solidbank Corp.; appraiser was not allowed to enter the property</t>
  </si>
  <si>
    <t>250591 &amp; 250590</t>
  </si>
  <si>
    <t>Lot improved w/ dilapidated two storey residential building</t>
  </si>
  <si>
    <t>Commercial lot with improvements</t>
  </si>
  <si>
    <t>Suite 501, Dasmariñas Corporate Center, Binondo, Manila</t>
  </si>
  <si>
    <t>35039 ind. &amp; 35040 ind.</t>
  </si>
  <si>
    <t>103.40+12</t>
  </si>
  <si>
    <t>Titles still registered under the name of former owner, consolidation is ongoing</t>
  </si>
  <si>
    <t>No. 2388 Laura Street, Pandacan District, Manila</t>
  </si>
  <si>
    <t>253986 (under F/O)</t>
  </si>
  <si>
    <t>159.70+7.50</t>
  </si>
  <si>
    <t>Lot improved w/ two (2)-storey residential building &amp; balcony</t>
  </si>
  <si>
    <t>Title still registered under the name of former owner. Within redemption period. Appraiser was not able to enter the premises as no one was around at the time of inspection. Per IAR dated 29 July 2008, property is occupied by a certain Mr. Nicario Leoncio, relative of former owner.</t>
  </si>
  <si>
    <t>Busuanga Street, Tierra Nueva Subd., Alabang, Muntinlupa City</t>
  </si>
  <si>
    <t>T-160755 (under F/O)</t>
  </si>
  <si>
    <t>Title still registered under the name of former owner. within redemption period</t>
  </si>
  <si>
    <t>Champaca Road Extension, United Industrial Subd., Parañaque City</t>
  </si>
  <si>
    <t>Lis pendens annotated at the back of TCT, CC No. 00-0330, RTC Parañaque. Sps. Peter Tan &amp; Bee Bian Chua Tan vs. Solidbank, et al for Annulment of Mortgage, Foreclosure Proceedings, etc (2000); with request for filing of PWOP in 2002 (by AAMDG) but no status thereafter.</t>
  </si>
  <si>
    <t>Unit C-2, Pacific Coast Plaza Condominium, Manila-Cavite Coastal Road corner Villamar Street, Barangay Tambo, Parañaque City</t>
  </si>
  <si>
    <t>condominium unit w/ two(2) assigned parking spaces (C-5 &amp; C-6)</t>
  </si>
  <si>
    <t>Mixed Usage Condominium</t>
  </si>
  <si>
    <t>TCTs are still under the name of Filstream; COS in favor of Global Business Bank; No possession; the units are occupied by tenants of Pacific Coast Plaza Condo</t>
  </si>
  <si>
    <t>Unit C-6, Pacific Coast Plaza Condominium, Manila-Cavite Coastal Road corner Villamar Street, Barangay Tambo, Parañaque City</t>
  </si>
  <si>
    <t xml:space="preserve">condominium unit </t>
  </si>
  <si>
    <t>Unit C-7, Pacific Coast Plaza Condominium, Manila-Cavite Coastal Road corner Villamar Street, Barangay Tambo, Parañaque City</t>
  </si>
  <si>
    <t>Unit 701, Pacific Coast Plaza Condominium, Manila-Cavite Coastal Road corner Villamar Street, Barangay Tambo, Parañaque City</t>
  </si>
  <si>
    <t>condominium unit w/ two(2) assigned parking spaces (B-25 &amp; B-26)</t>
  </si>
  <si>
    <t>Unit PH-1, Pacific Coast Plaza Condominium, Manila-Cavite Coastal Road corner Villamar Street, Barangay Tambo, Parañaque City</t>
  </si>
  <si>
    <t>condominium unit w/ two(2) assigned parking spaces (T-20 &amp; T-22)</t>
  </si>
  <si>
    <t>TCTs are still under the name of Filstream; COS in favor of Global Business Bank; No possession; the units are occupied by tenants of Pacific Coast Plaza Condo;no copy of tax declaration on file</t>
  </si>
  <si>
    <t>Unit PH-2, Pacific Coast Plaza Condominium, Manila-Cavite Coastal Road corner Villamar Street, Barangay Tambo, Parañaque City</t>
  </si>
  <si>
    <t>condominium unit w/ two(2) assigned parking spaces (T-23 &amp; T-24)</t>
  </si>
  <si>
    <t>No. 27 Alegre Street, BF Homes Subd., Barangay San Dionisio, Parañaque City</t>
  </si>
  <si>
    <t>(S-85813) T-28920 (under F/O)</t>
  </si>
  <si>
    <t>Lot improved w/ one (1)-storey residential building</t>
  </si>
  <si>
    <t>Title still registered under the name of former owner, within redemption period; per EAR, property is occupied by Sps. Christopher Ceballes tenant; Lis pendens annotated at the back of TCT; petition for declaration of state of suspension of payments, etc.</t>
  </si>
  <si>
    <t>Francisco Reyes Street, BF Homes Phase V, Parañaque City</t>
  </si>
  <si>
    <t>A porton of the property is being utilized  by Mr. Subang, the former ower. The structures erected on the property were not included in the valuation</t>
  </si>
  <si>
    <t>No. 109 Chico Street, Casimiro Village Subd., Phase 2, Barangay Pulang Lupa Dos, Las Piñas City</t>
  </si>
  <si>
    <t>T-90746</t>
  </si>
  <si>
    <t>425+27</t>
  </si>
  <si>
    <t>Lot improved w/ three (3) storey residential building with carport &amp; terrace</t>
  </si>
  <si>
    <t>TDs for the lot and improvements on file are still under the name of Solidbank</t>
  </si>
  <si>
    <t>Unit 204 &amp; Parking space # 49, Amberland Plaza Condominuim, Doña Julia Vargas Avenue, Ortigas Center, Pasig City</t>
  </si>
  <si>
    <t>PT-18210</t>
  </si>
  <si>
    <t>64.08+12.50</t>
  </si>
  <si>
    <t>Condominium unit w/ parking slot</t>
  </si>
  <si>
    <t>TCT not yet consolidated. Within redemption period; no possession. Unit 204 is occupied by Dr. Nazal while Unit 206 is occupied by Tagle Chua &amp; Aquino Law Firm. Lis pendens annotated at the back of CCTs. Nature of the case &amp; complainant however were not indicated</t>
  </si>
  <si>
    <t>Unit 206 &amp; Parking space # 47, Amberland Plaza Condominuim, Doña Julia Vargas Avenue, Ortigas Center, Pasig City</t>
  </si>
  <si>
    <t>PT-7224</t>
  </si>
  <si>
    <t>88.05+12.50</t>
  </si>
  <si>
    <t>A. Lake Street, Barangay Balong Bato, San Juan City, Metropolitan Manila</t>
  </si>
  <si>
    <t>16601 (under F/O)</t>
  </si>
  <si>
    <t>Lot improved w/ two (2) residential buildings</t>
  </si>
  <si>
    <t>No record of any case on file; w/ Sec. 7 RA 26 annotated at the back of TCT</t>
  </si>
  <si>
    <t>No. 16 Jose Abad Santos Street, Heroes Hills Subd., Barangay Sta. Cruz, Diliman District, Quezon City</t>
  </si>
  <si>
    <t>N-275899</t>
  </si>
  <si>
    <t>S7 RA 26 annotated at the back of TCT; a PWOP was filed in 1999, RTC LRA case # Q 11981 (99), but no status thereafter</t>
  </si>
  <si>
    <t>Lot 1 &amp; 2, Pablo Dela Cruz Street, (Atlas Road), Barangay San Bartolome, Quezon City</t>
  </si>
  <si>
    <t>N-200708</t>
  </si>
  <si>
    <t>TCT is still under the name of Solidbank; S7 RA 26 annotated at the back of TCT</t>
  </si>
  <si>
    <t>Lot 3 &amp; 4, Pablo Dela Cruz Street, (Atlas Road), Barangay San Bartolome, Quezon City</t>
  </si>
  <si>
    <t>N-200709</t>
  </si>
  <si>
    <t>No. 8 Iris Street Extension Fairview Park Subd., Barangay West Fairview, Quezon City</t>
  </si>
  <si>
    <t>N-281003</t>
  </si>
  <si>
    <t>S7 RA 26 is annotated at the back of TCT; Lis pendens annotated at the back of TCT. CC # Q-98-33958, RTC for annulment of EJF of mortgage etc. Sps. Boquiron vs. Solidbank; per EAR, property is reportedly occupied by a certain Ms. Jenny Velasco</t>
  </si>
  <si>
    <t>Residentail Lot with Improvements</t>
  </si>
  <si>
    <t>Residential</t>
  </si>
  <si>
    <t>No. 2427 Morse Street, Barangay San Isidro, Makati City</t>
  </si>
  <si>
    <t xml:space="preserve">No. 8297 corners of Honradez, Constancia and Sultana Streets (S. Osmeña) Barangay Olympia, Makati City </t>
  </si>
  <si>
    <t>No tax declarations under Philbank; tax dec. on file; under the name of the former owner; no current RETR on file</t>
  </si>
  <si>
    <t>L.P. Leviste Street (formerly Alfaro Street), Salcedo Village, Makati City</t>
  </si>
  <si>
    <t>No. 1322 A. Apolinario Street, Barangay Bangkal, Makati City</t>
  </si>
  <si>
    <t>Title still registered under the name of former owner</t>
  </si>
  <si>
    <t>Prince Tower Condiminium, No. 14 Tordesillas corner Bautista Streets, Salcedo Village, Makati City</t>
  </si>
  <si>
    <t>64784 (under AB)</t>
  </si>
  <si>
    <t>Commercial/residential condominium unit</t>
  </si>
  <si>
    <t>Comc'l/res'l</t>
  </si>
  <si>
    <t>No. 1147 Antipolo Street, Rizal Village, Makati City</t>
  </si>
  <si>
    <t>T-219522</t>
  </si>
  <si>
    <t>Property is still occupied by former owner; with annulment case filed by former owner. cc # 7389 RTC - Pollocan West, Batangas City Br. 7; w/ PWOP case</t>
  </si>
  <si>
    <t>Unit 3-B, 3rd Floor, Vernida 1 Condominium, No. 20 Amorsolo Street, Legaspi Village, Makati City, Metropolitan Manila</t>
  </si>
  <si>
    <t>Office condominium unit</t>
  </si>
  <si>
    <t>Unit 4-D, 4th Floor, Vernida 1 Condominium, No. 20 Amorsolo Street, Legaspi Village, Makati City, Metropolitan Manila</t>
  </si>
  <si>
    <t>S-1936</t>
  </si>
  <si>
    <t>Unit B-1701, 17th Floor, Skyland Plaza, Tower B, Sen. Gil Puyat Avenue corner Tindalo and Malugay Streets, Makati City, Metropolitan Manila</t>
  </si>
  <si>
    <t>residential condominium unit</t>
  </si>
  <si>
    <t>PS -3F-38, 3rd Level, Skyland Plaza, Tower B, Sen. Gil Puyat Avenue corner Tindalo and Malugay Streets, Makati City, Metropolitan Manila</t>
  </si>
  <si>
    <t>parking slot</t>
  </si>
  <si>
    <t xml:space="preserve">CCT on file is under the name of ARC-MEN Inds. </t>
  </si>
  <si>
    <t xml:space="preserve">CCT on file is under the name of First Chemical Sales Corp. </t>
  </si>
  <si>
    <t>Description</t>
  </si>
  <si>
    <t>No. 92 J. Paredes - San Diego (Main Avenue), Cubao, Quezon City</t>
  </si>
  <si>
    <t>Unit No. 9-3A,9th Flr.,  EGI - Rufino Plaza Condominium, Sen Gil J. Puyat Corner Taft Avenue, Pasay City</t>
  </si>
  <si>
    <t>Title under the name of Global Business bank; no possession; no current RETR</t>
  </si>
  <si>
    <t>Unit No. 9-3B, EGI - Rufino Plaza Condominium, Sen Gil J. Puyat Corner Taft Avenue, Pasay City</t>
  </si>
  <si>
    <t>Unit 4, Ground Floor, Dominion Building, No. 833 A.S. Arnaiz Avenue (Pasay Road), Legaspi Village, Makati</t>
  </si>
  <si>
    <t>Commercial/residential condominium unit with four parking slots</t>
  </si>
  <si>
    <t>2602 Bagong Diwa Street, Poblacion, Makati City</t>
  </si>
  <si>
    <t>528.84+183.33</t>
  </si>
  <si>
    <t>Lot improved w/ warehouse building &amp; garage/extension</t>
  </si>
  <si>
    <t>no TD for the extension building</t>
  </si>
  <si>
    <t>No. 3803 Dayap Street corner Cuenca and Bermeo Streets, Barangay Palanan, Makati City</t>
  </si>
  <si>
    <t>F. Santos St. cor. an Alley Barangay San Rafael, Pasay City</t>
  </si>
  <si>
    <t>145199 to 145201</t>
  </si>
  <si>
    <t>St. Paul Street, Perpetual Village, Barangay Bagong Tanyag, Taguig City</t>
  </si>
  <si>
    <t>TCT not yet consolidated redemption period to expire on 4-25-09; polygon does not close per EAR</t>
  </si>
  <si>
    <t>M.L. Quezon Street, Holy Family Village, Barangay Bagumbayan, Taguig City</t>
  </si>
  <si>
    <t>25722 (under F/O)</t>
  </si>
  <si>
    <t>Lot improved w/ 3-storey residential/commercial building (unfinished)</t>
  </si>
  <si>
    <t>Title still registered under the name of former owner; PWP case - trial stage as of -9-15-08 per Atty. Ruiz</t>
  </si>
  <si>
    <t>VLC11</t>
  </si>
  <si>
    <t>No. 378 Galas St., Brgy. Bignay, Valenzuela City</t>
  </si>
  <si>
    <t>V-62423</t>
  </si>
  <si>
    <t>Ind'l lots w/ whse/ res'l bldgs</t>
  </si>
  <si>
    <t>per latest external appraisal AR property is traversed by NPC transmission line; for resurvey to determine area occupied by the transmission line</t>
  </si>
  <si>
    <t>Lot 363-A-1-1-1, Lorenzo Compound, Brgy. Veinte Reales, Valenzuela City</t>
  </si>
  <si>
    <t>V-68462</t>
  </si>
  <si>
    <t>w/ adverse claim executed by Crisanta Lorenzo; per EAR, there are 2 unfinished residential structures erected on the property owned by Salvacion Mandre and Virginia Trillana; occupants subject for  verification  by admin;</t>
  </si>
  <si>
    <t>Lot 1, Blk. 6, Brgy. Punturin, Lawang Bato, Valenzuela City</t>
  </si>
  <si>
    <t>V-72987</t>
  </si>
  <si>
    <t>Property is being used as stockyard by Unicorn Metal Corp.</t>
  </si>
  <si>
    <t>Lot 2, Blk. 6, Brgy. Punturin, Lawang Bato, Valenzuela City</t>
  </si>
  <si>
    <t>V-72988</t>
  </si>
  <si>
    <t>Property is being used as stockyard by Unicorn Metal Corp.; traverse does not close</t>
  </si>
  <si>
    <t>No. 367 Samonte Street, Brgy. Coloong 2, Valenzuela City</t>
  </si>
  <si>
    <t>V-75284</t>
  </si>
  <si>
    <t>polygon does not close</t>
  </si>
  <si>
    <t>No. 55 Justicia Street, Arty Subd., (Don Pedro Subdivision), Barangay Marulas, Valenzuela City</t>
  </si>
  <si>
    <t>V-69246 &amp; V-69247</t>
  </si>
  <si>
    <t>Unit No. 108 Ground Floor, Jackson Bldg., No. 926 A. Arnaiz Ave., San Lorenzo Village, Makati City</t>
  </si>
  <si>
    <t>P-109, Ground Floor, Jackson Bldg., No. 926 A. Arnaiz Ave., San Lorenzo Village, Makati City</t>
  </si>
  <si>
    <t>P-110, Ground Floor, Jackson Bldg., No. 926 A. Arnaiz Ave., San Lorenzo Village, Makati City</t>
  </si>
  <si>
    <t>Unit 3C-1 3rd Floor, Vernida 1 Condominium, No. 120 Amorsolo Street, Legaspi Village, Makati City</t>
  </si>
  <si>
    <t>T-29946 (under F/O)</t>
  </si>
  <si>
    <t>Title still registered under the name of former owner; the unit is occupied by Stresa Management &amp; Dev't. Corp.</t>
  </si>
  <si>
    <t>Unit LG 14, Lower Ground Floor, Star Centrum (Cityland VI), Sen. Gil Puyat Avenue thru Malugay Street, Makati City</t>
  </si>
  <si>
    <t>No copy of TCT 92809, tax declaration on file under MBTC (requested copies from FMIC)</t>
  </si>
  <si>
    <t>No. 9620 Kamagong Street, San Antonio Village, Makati City</t>
  </si>
  <si>
    <t>Lot 7, Blk. 3, Vista Real Classica, Phase 1B &amp; II, Matandang Balara, Quezon City</t>
  </si>
  <si>
    <t>N-249463</t>
  </si>
  <si>
    <t>Lot 8, Blk. 3, Vista Real Classica, Phase 1B &amp; II, Matandang Balara, Quezon City</t>
  </si>
  <si>
    <t>N-249464</t>
  </si>
  <si>
    <t>Per EAR, property is occupied by Richard Gonzales; PWOP case - decision in favor of MBTC per RLD; WOP is not yet implemented.</t>
  </si>
  <si>
    <t>No. 93 Sta. Ana Street Extension, Sto. Rosario Subd., Barangay Baritan, Malabon City</t>
  </si>
  <si>
    <t>M-38492</t>
  </si>
  <si>
    <t>Lot improved w/ old &amp; dilapidated (2)-storey building</t>
  </si>
  <si>
    <t>TD not yet consolidated; per EAR, property is occupied by former owner; awaiting reply from RLD whether a PWOP was filed</t>
  </si>
  <si>
    <t>R.O.W. Interior C. Arellano Street, Barangay San Agustin, Malabon City</t>
  </si>
  <si>
    <t>M-6032 &amp; M-6035 (under F/O)</t>
  </si>
  <si>
    <t>678+160</t>
  </si>
  <si>
    <t>Lot improved w/ warehouse &amp; mezzanine (office)</t>
  </si>
  <si>
    <t>TCT not yet consolidated expiry of redemption period July 1, 2009, based on date of inscription</t>
  </si>
  <si>
    <t>MNDC12</t>
  </si>
  <si>
    <t>Unit 713, 7th Floor Pioneer Highlands Condominium, North Podium, Pioneer Corporate Center, Mandaluyong</t>
  </si>
  <si>
    <t>23657 &amp; 23658</t>
  </si>
  <si>
    <t>Commercial condominium with parking slot</t>
  </si>
  <si>
    <t>comm'l</t>
  </si>
  <si>
    <t>Unit 809- Eight (8th) floor and parking slot B2-040 - Basement 2 of the South Podium, Globe Telecom Plaza, Pioneer Highlands Condominium, Pioneer Street, Mandaluyong City</t>
  </si>
  <si>
    <t>CCT-23480 &amp; CCT-23481</t>
  </si>
  <si>
    <t>118.32 + 12.50</t>
  </si>
  <si>
    <t>Commercial Condominium unit with parking slot</t>
  </si>
  <si>
    <t>MNDC15</t>
  </si>
  <si>
    <t>Unit 22 Chantilly Villas, No. 941 corner Hilaga and Busilak Streets, Barangay Barranca, Mandaluyong City</t>
  </si>
  <si>
    <t>Title w/ Sec.7 RA 26; annotation for cancellation by APRD; per EAR property is still occupied by former owner and used for residential &amp; commercial purposes; appraiser was not able to enter premises; PWOP -appeal of former owner now with Supreme Court G.R. no. 76418; pending resolution</t>
  </si>
  <si>
    <t>Lot 9, Blk. 2, Sta. Maria Compound II, Brgy. Matandang Balara, Diliman, Quezon City</t>
  </si>
  <si>
    <t>N-262287</t>
  </si>
  <si>
    <t>WOP was issued already but court prevented bank from implementing the same against occupants. Hence bank filed ejectment case on 5-8-8 against Nathaniel Zulueta (third party); per EAR, the present tenant is a certain Josephine Gahol</t>
  </si>
  <si>
    <t>No. 4 April Street, Congressional Village, Brgy. Bahay Toro, Project 8, Quezon City</t>
  </si>
  <si>
    <t>N-313909</t>
  </si>
  <si>
    <t>236+16</t>
  </si>
  <si>
    <t xml:space="preserve">with pending possession case; LRC # Q-22654)06); RTC Quezon City Br. 88 trial stage; per Atty. Ira; PWOP is being opposed by former owner; traverse does not close </t>
  </si>
  <si>
    <t>No. 144, 20th Avenue, Cubao, Quezon City</t>
  </si>
  <si>
    <t>N-262989</t>
  </si>
  <si>
    <t>Commercial / residential, improved w/ apartelle building</t>
  </si>
  <si>
    <t>Comc'l / res'l</t>
  </si>
  <si>
    <t>TCT with annotation of Sec. 7 RA 26</t>
  </si>
  <si>
    <t>Don Vicente Street, Brgy. Bagong Silangan, Quezon City</t>
  </si>
  <si>
    <t>N-229789 &amp; N-229790</t>
  </si>
  <si>
    <t xml:space="preserve">titles w/ Sec. 7 RA 26 annotation (for cancellation) </t>
  </si>
  <si>
    <t>No. 439 Mayon Street, Brgy. Salvacion, Quezon City</t>
  </si>
  <si>
    <t>N-266564</t>
  </si>
  <si>
    <t>Residential / commercial lot</t>
  </si>
  <si>
    <t>Res'l / Com'l</t>
  </si>
  <si>
    <t>No. 200 Clavel Street, San Nicolas District, Manila</t>
  </si>
  <si>
    <t>255102 &amp; 255103</t>
  </si>
  <si>
    <t>Lot w/ Commercial Building</t>
  </si>
  <si>
    <t>Taft Avenue near corner Vito Cruz St., Malate, Manila</t>
  </si>
  <si>
    <t>270403, 270404 &amp; 249909</t>
  </si>
  <si>
    <t>No. 47 South Sikap Street, Plainview, Mandaluyong City, Metropolitan Manila</t>
  </si>
  <si>
    <t>T-16393 &amp; T- 16394 (under Asianbank)</t>
  </si>
  <si>
    <t>No. 1409 Miguelin St., District of Sampaloc, Manila</t>
  </si>
  <si>
    <t>T-265424</t>
  </si>
  <si>
    <t>With Sec. 4 Rule 74 annotation; bank has no possession on the property; per inspection report dtd. 02.01.08 by Admin Dept. it is still occupied by tenants of former owner; with typographical error on Blk. No. indicated on TD on improvement(it should be Blk. 38 instead of Blk. 58)</t>
  </si>
  <si>
    <t>Lot 17-C-2-B &amp; Lot 17-C-2-A-2, Ciriaco Tuazon Street, Malate, Manila</t>
  </si>
  <si>
    <t>TCT still registered under the name of Solidbank Corp.; no tax declaration on file under Solidbank; no update on possession; per EAR, property is occupied by SKF -Universal Banking Corp.; per our records, there was a case in 2000 filed against Solidbank for Annulment of Foreclosure sale with application for TRO &amp; Writ of Preliminary Injunction with damages, CC # 00-644 RTC Makati</t>
  </si>
  <si>
    <t>Unit 704, 7th Floor, Cityland Dela Rosa Condominium, Dela Rosa Street, Brgy. Pio Del Pilar, Makati City, Metropolitan Manila</t>
  </si>
  <si>
    <t>TCT still registered under the name of former owner; within redemption period; no possession. Appraiser did not enter the units; lis pendens annotated at the back of TCTs. Petition for declaration of state of suspension of payments, CC # 06-001, RTC, Muntinlupa Br. 256</t>
  </si>
  <si>
    <t>Unit 726, 7th Floor, Cityland Dela Rosa Condominium, Dela Rosa Street, Brgy. Pio Del Pilar, Makati City, Metropolitan Manila</t>
  </si>
  <si>
    <t>Unit 730, 7th Floor, Cityland Dela Rosa Condominium, Dela Rosa Street, Brgy. Pio Del Pilar, Makati City, Metropolitan Manila</t>
  </si>
  <si>
    <t>Unit 825, 8th Floor, Cityland Dela Rosa Condominium, Dela Rosa Street, Brgy. Pio Del Pilar, Makati City, Metropolitan Manila</t>
  </si>
  <si>
    <t>Unit 826, 8th Floor, Cityland Dela Rosa Condominium, Dela Rosa Street, Brgy. Pio Del Pilar, Makati City, Metropolitan Manila</t>
  </si>
  <si>
    <t>Unit 902, 9th Floor, Cityland Dela Rosa Condominium, Dela Rosa Street, Brgy. Pio Del Pilar, Makati City, Metropolitan Manila</t>
  </si>
  <si>
    <t>Unit 928, 9th Floor, Cityland Dela Rosa Condominium, Dela Rosa Street, Brgy. Pio Del Pilar, Makati City, Metropolitan Manila</t>
  </si>
  <si>
    <t>Unit 930, 9th Floor, Cityland Dela Rosa Condominium, Dela Rosa Street, Brgy. Pio Del Pilar, Makati City, Metropolitan Manila</t>
  </si>
  <si>
    <t>Unit 1004, 10th Floor, Cityland Dela Rosa Condominium, Dela Rosa Street, Brgy. Pio Del Pilar, Makati City, Metropolitan Manila</t>
  </si>
  <si>
    <t>Unit 1131, 11th Floor, Cityland Dela Rosa Condominium, Dela Rosa Street, Brgy. Pio Del Pilar, Makati City, Metropolitan Manila</t>
  </si>
  <si>
    <t>MB5</t>
  </si>
  <si>
    <t>No. 302 M. Sioson Street, Brgy. Dampalit, Malabon City</t>
  </si>
  <si>
    <t>M-28213</t>
  </si>
  <si>
    <t>74+45+34</t>
  </si>
  <si>
    <t>Residential lot improved w/ residential - commercial buildings</t>
  </si>
  <si>
    <t>No. 25 Kapitan Tiago corner Ibarra Street, Brgy. Acacia, Malabon City</t>
  </si>
  <si>
    <t>M-27939 to M-27941</t>
  </si>
  <si>
    <t>1798+2350</t>
  </si>
  <si>
    <t>Lot improved w/ warehouse/office building</t>
  </si>
  <si>
    <t>with pending possession case as of 7.17.08, decision in favor of MBTC but on appreal by Arejola et. al (Now with SC); with pending injunction case as of 7.17.08, Tan Sui Ngo (Lesse of Sps. Arejola) vs. Sps. Arejola &amp; Tan Siu Kheng &amp; MBTC -  trial stage; with pending deficiency claim case as of 7.17.08; decision in favor of MBTC  but on appreal by Top Art, et al; polygon does not close under TCT M-27941 erroneous old TCT no. indicated in TCT M 27941 (under MBTC) - old TCT # should be M-3013 instead of M-3012</t>
  </si>
  <si>
    <t>Willow Corner, Creekside St., Victoneta North Subdivision, Barangay Potrero, Malabon City</t>
  </si>
  <si>
    <t>M-10333</t>
  </si>
  <si>
    <t>Lot 4, Blk. 2, Nuestra Señora Homes, Barangay Panghulo, Malabon City</t>
  </si>
  <si>
    <t>M-30562</t>
  </si>
  <si>
    <t>Nuestra Señora Homes, Barangay Panghulo, Malabon City</t>
  </si>
  <si>
    <t>M-30563 to M-30570</t>
  </si>
  <si>
    <t>Governor Pascual Avenue, Barangay Catmon, Malabon City</t>
  </si>
  <si>
    <t>M-36759</t>
  </si>
  <si>
    <t>Comc'l lot improved w/comc'l bldg.</t>
  </si>
  <si>
    <t>Property occupied by LTO-Malabon office; w/ annulment case; with injunction on possession</t>
  </si>
  <si>
    <t>No. 30 Sisa Street, Goldendale Phase 1, Barangay Tinajeros, Malabon City</t>
  </si>
  <si>
    <t>M-36760</t>
  </si>
  <si>
    <t>Res'l/Ind'l lot improved w/ res'l/ind'l bldg.</t>
  </si>
  <si>
    <t>No. 2-C Cayetano Arellano corner Sacristia Streets (formerly Sevilla Boulevard), Barangay San Agustin, Malabon City</t>
  </si>
  <si>
    <t>M-36758</t>
  </si>
  <si>
    <t>Commercial/residential lot</t>
  </si>
  <si>
    <t>With annulment case as of 03/07/08; dilapidated bldg. is occupied by caretaker of former owner</t>
  </si>
  <si>
    <t>Lot 13, Blk. 15, White Lily, Victoneta North Subd., Barangay Potrero, Malabon City</t>
  </si>
  <si>
    <t>M-29340</t>
  </si>
  <si>
    <t>Lot improved w/ two (2) storey res'l building</t>
  </si>
  <si>
    <t>Property encroached on road lot 14 per EAR; near squatters area, prone to flooding</t>
  </si>
  <si>
    <t>No. 20 Gov. Andres Gabriel St., Gabriel Subd. 2, Barangay Hulong Duhat, Malabon City</t>
  </si>
  <si>
    <t>M-36617</t>
  </si>
  <si>
    <t>350.30+74.10+31.50+133.38+133.38</t>
  </si>
  <si>
    <t>Lot improved w/ residential buildings/office</t>
  </si>
  <si>
    <t>MC8</t>
  </si>
  <si>
    <t>"The Heritage Park", Fort Bonifacio, Makati City</t>
  </si>
  <si>
    <t>115961-115964; 115966-115967 (premium garden lot) and 115965 (regular garden lot)</t>
  </si>
  <si>
    <t>Memorial lots (1 regular  &amp; 6 premium)</t>
  </si>
  <si>
    <t>600,000.00/lot - premium lot;  560,000.00/lot - regular lot</t>
  </si>
  <si>
    <t>Unit No. 1703, 17th Floor Tower 1, Cityland Condominium 10, H.V. Dela Costa St., Salcedo Village, Makati City</t>
  </si>
  <si>
    <t>CCT-73187</t>
  </si>
  <si>
    <t>NA</t>
  </si>
  <si>
    <t>Condominium Unit</t>
  </si>
  <si>
    <t>Sen. Gil Puyat Avenue, Salcedo Village, Makati City</t>
  </si>
  <si>
    <t>Unit 202,  88 Corporate Center Condominium Building Valero cor. Sedoño Sts., Salcedo Village, Makati City</t>
  </si>
  <si>
    <t>80081, 80126, 80127, 80175, 80176</t>
  </si>
  <si>
    <t>Condominium Unit w/ three (3) parking slots</t>
  </si>
  <si>
    <t>Unit 1201, 88 Corporate Center Condominium Building Valero cor. Sedoño Sts., Salcedo Village, Makati City</t>
  </si>
  <si>
    <t>80082 , 80170 &amp; 80182</t>
  </si>
  <si>
    <t>Unit 1202, 88 Corporate Center Condominium Building Valero cor. Sedoño Sts., Salcedo Village, Makati City</t>
  </si>
  <si>
    <t>80083 &amp; 80180</t>
  </si>
  <si>
    <t>Condominium Unit w/ parking slot</t>
  </si>
  <si>
    <t>Unit 1203, 88 Corporate Center Condominium Building Valero cor. Sedoño Sts., Salcedo Village, Makati City</t>
  </si>
  <si>
    <t>80084, 80173 &amp; 80174</t>
  </si>
  <si>
    <t>Unit 1204, 88 Corporate Center Condominium Building Valero cor. Sedoño Sts., Salcedo Village, Makati City</t>
  </si>
  <si>
    <t>80085, 80177 &amp; 80181</t>
  </si>
  <si>
    <t>Unit 1205, 88 Corporate Center Condominium Building Valero cor. Sedoño Sts., Salcedo Village, Makati City</t>
  </si>
  <si>
    <t>80086 &amp; 59213</t>
  </si>
  <si>
    <t>Parking slot still registered under the name of the former owner</t>
  </si>
  <si>
    <t>Unit 1206, 88 Corporate Center Condominium Building Valero cor. Sedoño Sts., Salcedo Village, Makati City</t>
  </si>
  <si>
    <t>80087, 80168 &amp; 80169</t>
  </si>
  <si>
    <t>No. 613 Calderon Street, Barangay Addition Hills, Mandaluyong City</t>
  </si>
  <si>
    <t>T-20082</t>
  </si>
  <si>
    <t>455.50;299.87;55.0</t>
  </si>
  <si>
    <t>Residential w/ warehouse building</t>
  </si>
  <si>
    <t>No possession, Former owner still operating his business up to the present</t>
  </si>
  <si>
    <t>No. 498 Boni Ave., Barangay Plainview, Mandaluyong City</t>
  </si>
  <si>
    <t>8478 (under FO)</t>
  </si>
  <si>
    <t>Commercial lot improved w/ two storey comc'l / res'l bldg.</t>
  </si>
  <si>
    <t>TCT and TD still not yet consolidated; with annotation of Notice of Preliminary Attachment filed by First Rubber Mfg. Inc. against F/O docketed as civil case no. 177082-MTC Manila Br. 24; Notice of Levy docketed as civil case no. 04-110723 filed by a certain Aniceto Guiyab and COS in favor of Aniceto Guiyab</t>
  </si>
  <si>
    <t>Nos. 116 and 118 Lopez Rizal Street, Barangay Highways Hills, Mandaluyong City</t>
  </si>
  <si>
    <t>16742 &amp; 16743</t>
  </si>
  <si>
    <t>Residential lots w/ dilapidated res'l bldg.</t>
  </si>
  <si>
    <t>for further verification if the bank has possession</t>
  </si>
  <si>
    <t>No. 870 Kasipagan Street, Plainview Subd., Barangay Hulo, Mandaluyong City</t>
  </si>
  <si>
    <t>T-14918 to T-14920</t>
  </si>
  <si>
    <t>Three (3) storey residential building</t>
  </si>
  <si>
    <t>Per EAR civil case # MC03-267, RTC Mandaluyong Br. 208 for Declaration of Nullity of Dacion En Pago, etc. Detabali vs. MBTC; civil case # 20628 MTC Mandaluyong Br. 16 for ejectment &amp; damages, MBTC vs. Sps. Detabali</t>
  </si>
  <si>
    <t>No. 926 Banahaw Street, Barangay Highway Hills, Mandaluyong City</t>
  </si>
  <si>
    <t>20191 (F/O)</t>
  </si>
  <si>
    <t>Lot improved with one (1)-storey residential building</t>
  </si>
  <si>
    <t>Title still registered under the name of former owner. Account still within redemption period to expire on October 3, 2008; property is presently occupid by relative of former owner.</t>
  </si>
  <si>
    <t>No. 55 Kanlaon Street, Barangay Highway Hills, Mandaluyong City</t>
  </si>
  <si>
    <t>Lot w/ dilapidated building</t>
  </si>
  <si>
    <t>MNL24</t>
  </si>
  <si>
    <t>IMPORTANT REMINDERS:</t>
  </si>
  <si>
    <t>1) All sales on "AS-IS, WHERE-IS" and "NO RECOURSE" basis.  No warranties.</t>
  </si>
  <si>
    <t>2) Prices NOT applicable to buybacks by former owners.  Please contact Sales Division for buyback price.</t>
  </si>
  <si>
    <t>Acquired Asset Management &amp; Disposition Group (AAMDG)</t>
  </si>
  <si>
    <t>3) Properties &amp; prices subject to change anytime &amp; may be removed from the list for any reason Top Management deems appropriate.</t>
  </si>
  <si>
    <t>4) The list may reflect properties sold without the knowledge of AAMDG.  For immediate correction, kindly advise AAMDG of such fact if identified.</t>
  </si>
  <si>
    <t>5) If multiple offers are received for the same property, a bidding shall be conducted and the property shall be awarded to the highest bidder.</t>
  </si>
  <si>
    <t xml:space="preserve">Contact Persons:                Hotline  - Tel. No. (02)750-1336; Fax No. (02)816-7919       </t>
  </si>
  <si>
    <r>
      <t xml:space="preserve">6) Mere submission of an </t>
    </r>
    <r>
      <rPr>
        <b/>
        <i/>
        <sz val="14"/>
        <color indexed="10"/>
        <rFont val="Century Gothic"/>
        <family val="2"/>
      </rPr>
      <t>Offer to Buy</t>
    </r>
    <r>
      <rPr>
        <b/>
        <sz val="14"/>
        <color indexed="10"/>
        <rFont val="Century Gothic"/>
        <family val="2"/>
      </rPr>
      <t xml:space="preserve"> does not confer "first option" or "first right" to the offeror. </t>
    </r>
  </si>
  <si>
    <r>
      <t xml:space="preserve">        </t>
    </r>
    <r>
      <rPr>
        <b/>
        <sz val="12"/>
        <rFont val="Century Gothic"/>
        <family val="2"/>
      </rPr>
      <t xml:space="preserve"> Metro Manila North/ CAMANAVA Area :</t>
    </r>
    <r>
      <rPr>
        <sz val="12"/>
        <rFont val="Century Gothic"/>
        <family val="2"/>
      </rPr>
      <t xml:space="preserve">   </t>
    </r>
    <r>
      <rPr>
        <sz val="12"/>
        <color indexed="62"/>
        <rFont val="Century Gothic"/>
        <family val="2"/>
      </rPr>
      <t xml:space="preserve"> </t>
    </r>
    <r>
      <rPr>
        <b/>
        <sz val="12"/>
        <color indexed="62"/>
        <rFont val="Century Gothic"/>
        <family val="2"/>
      </rPr>
      <t>Ms. Majo Cabalda  -  Tel. No. (02)857-9686</t>
    </r>
  </si>
  <si>
    <t>7) The deficiencies stated herein are not meant to be exhaustive, comprehensive or complete.  Buyers are advised to conduct their own due diligence prior to making an offer.</t>
  </si>
  <si>
    <r>
      <t xml:space="preserve">         Metro Manila South Area                          :    </t>
    </r>
    <r>
      <rPr>
        <b/>
        <sz val="12"/>
        <color indexed="62"/>
        <rFont val="Century Gothic"/>
        <family val="2"/>
      </rPr>
      <t>Ms. Mimi Cuachon  -  Tel. No.(02)857-9685</t>
    </r>
  </si>
  <si>
    <t>8) The Bank only shoulders Creditable Withholding Tax up to purchase price.  Excess CWT and all other friction costs are for buyer's account.</t>
  </si>
  <si>
    <r>
      <t xml:space="preserve">         CALABARZON Area                                    :   </t>
    </r>
    <r>
      <rPr>
        <b/>
        <sz val="12"/>
        <color indexed="62"/>
        <rFont val="Century Gothic"/>
        <family val="2"/>
      </rPr>
      <t xml:space="preserve"> Ms. Vilma Hernandez  - Tel. No.(02)898-9001</t>
    </r>
  </si>
  <si>
    <t>9) This list is an intellectual property of Metrobank. However, Metrobank is not in anyway liable if this shall be copied, reproduced, altered &amp; /or tampered for any activities other</t>
  </si>
  <si>
    <r>
      <t xml:space="preserve">         Countryside - Luzon Area                         :    </t>
    </r>
    <r>
      <rPr>
        <b/>
        <sz val="12"/>
        <color indexed="62"/>
        <rFont val="Century Gothic"/>
        <family val="2"/>
      </rPr>
      <t>Ms. Luchie Quiambao  -  Tel. No.(02)857-9685</t>
    </r>
  </si>
  <si>
    <t xml:space="preserve">    than the purpose of marketing properties contained in it.</t>
  </si>
  <si>
    <r>
      <t xml:space="preserve">         Countryside - Visayas/Mindanao Area  :   </t>
    </r>
    <r>
      <rPr>
        <b/>
        <sz val="12"/>
        <color indexed="62"/>
        <rFont val="Century Gothic"/>
        <family val="2"/>
      </rPr>
      <t xml:space="preserve"> Mr. Danny Lozada  -  Tel. No. (02)898-8997</t>
    </r>
  </si>
  <si>
    <t>Ref. No.</t>
  </si>
  <si>
    <t>Location</t>
  </si>
  <si>
    <t>TCT/CCT No.</t>
  </si>
  <si>
    <t>Lot Area (sq.m.)</t>
  </si>
  <si>
    <t>Floor Area (sq.m.)</t>
  </si>
  <si>
    <t>Class</t>
  </si>
  <si>
    <t>Selling Price</t>
  </si>
  <si>
    <t>REMARKS</t>
  </si>
  <si>
    <t>CALOOCAN CITY</t>
  </si>
  <si>
    <t>CC23</t>
  </si>
  <si>
    <t>Lot 12, Blk. 11, Camarin Road, Brixtonville Subd., Brgy. Camarin, Caloocan City</t>
  </si>
  <si>
    <t>C-361145</t>
  </si>
  <si>
    <t>N/A</t>
  </si>
  <si>
    <t>Vacant Lot</t>
  </si>
  <si>
    <t>Res'l</t>
  </si>
  <si>
    <t>CC10</t>
  </si>
  <si>
    <t>Lot 2, Blk. 1, Oakland Street, Vista Verde North Village, Phase I-E, Brgy. Llano, Caloocan City</t>
  </si>
  <si>
    <t>Vacant lot</t>
  </si>
  <si>
    <t>Res'l.</t>
  </si>
  <si>
    <t>CC22</t>
  </si>
  <si>
    <t>C-370387</t>
  </si>
  <si>
    <t>CC36</t>
  </si>
  <si>
    <t>Camarin Road, Caloocan City</t>
  </si>
  <si>
    <t>C-339419</t>
  </si>
  <si>
    <t>n/a</t>
  </si>
  <si>
    <t>Commercial</t>
  </si>
  <si>
    <t>CC35</t>
  </si>
  <si>
    <t>Del Mundo Ave., Brgy. Llano, Caloocan City</t>
  </si>
  <si>
    <t>C-359109 to C-359112</t>
  </si>
  <si>
    <t>Industrial vacant lot</t>
  </si>
  <si>
    <t>TD for improvement - for cancellation</t>
  </si>
  <si>
    <t>MPC Transmission Line Road, MGM Industrial Compound, Brgy. Bagbaguin, Caloocan City</t>
  </si>
  <si>
    <t>C-364702 to C-364709 (under Solidbank)</t>
  </si>
  <si>
    <t>Sec. 4 Rule 74 annotated on TCT C-364708</t>
  </si>
  <si>
    <t>Gregoria De Jesus &amp; Tirad Pass and Aguilar Streets, Caloocan City</t>
  </si>
  <si>
    <t>C-322798, C-322799 &amp; C-322800</t>
  </si>
  <si>
    <t>Lot with cannibalized warehouse building (considered vacant)</t>
  </si>
  <si>
    <t>Ind'l-Res'l</t>
  </si>
  <si>
    <t>Lease contract annotated at the back of TCT-322800 but expired already.</t>
  </si>
  <si>
    <t>No. 79 Maria. Clara St., Bo. Calaanan, Caloocan City</t>
  </si>
  <si>
    <t>C-365296</t>
  </si>
  <si>
    <t>Lot improved w/ apartment type building</t>
  </si>
  <si>
    <t>Maria Clara Street, Grace Park (Barangay Calaanan), Caloocan City</t>
  </si>
  <si>
    <t>C-373065</t>
  </si>
  <si>
    <t>Residential lot improved w/ residential building</t>
  </si>
  <si>
    <t>Malanting Street, Amparo Subd., Barangay Novaliches, Caloocan City</t>
  </si>
  <si>
    <t>310527 (under FO)</t>
  </si>
  <si>
    <t>na</t>
  </si>
  <si>
    <t>Residential vacant lot</t>
  </si>
  <si>
    <t>No consolidated TCT &amp; TD (Solidbank Account)</t>
  </si>
  <si>
    <t>No. 601-605 Mc Arthur Highway, Brgy. Calaanan, Caloocan City</t>
  </si>
  <si>
    <t>C-384344</t>
  </si>
  <si>
    <t>Commercial improve w/ 2-storey, 4-door commercial building</t>
  </si>
  <si>
    <t>Com'l</t>
  </si>
  <si>
    <t>Lot 1, Blk. 5, Quirino Highway corner Horseskin and Annunciation St., Sacred Heart Village, Phase IV, Novaliches, Caloocan City</t>
  </si>
  <si>
    <t>C-378499</t>
  </si>
  <si>
    <t>with lis pendens. Civil case no. C-21053, RTC Caloocan Br. 126 for Nullification of Foreclosure Proceedings and Loan Documents with damages; as of 6.4.08, case still undergoing trial stage with the plaintiff's time to present evidence per Atty. Tuason</t>
  </si>
  <si>
    <t>Lot 2, Blk. 5, Quirino Highway corner Horseskin and Annunciation St., Sacred Heart Village, Phase IV, Novaliches, Caloocan City</t>
  </si>
  <si>
    <t>C-378498</t>
  </si>
  <si>
    <t>Lot 3, Blk. 5, Quirino Highway corner Horseskin and Annunciation St., Sacred Heart Village, Phase IV, Novaliches, Caloocan City</t>
  </si>
  <si>
    <t>C-378501</t>
  </si>
  <si>
    <t>Lot 4, Blk. 5, Quirino Highway corner Horseskin and Annunciation St., Sacred Heart Village, Phase IV, Novaliches, Caloocan City</t>
  </si>
  <si>
    <t>C-378497</t>
  </si>
  <si>
    <t>Lot 17, Blk. 3, Quirino Highway corner Horseskin and Annunciation St., Sacred Heart Village, Phase IV, Novaliches, Caloocan City</t>
  </si>
  <si>
    <t>C-378500</t>
  </si>
  <si>
    <t>319 -A to 319-D Josefina Street, Barangay Calaanan, Caloocan City</t>
  </si>
  <si>
    <t>C-365295</t>
  </si>
  <si>
    <t xml:space="preserve">64.0; 208.0 </t>
  </si>
  <si>
    <t>Lot w/ residential buildings</t>
  </si>
  <si>
    <t>Lot 19 Blk. 24, Kaunlaran Village, Phase 3-D, Barangay Dagat-dagatan, Caloocan City</t>
  </si>
  <si>
    <t>C-370386</t>
  </si>
  <si>
    <t>Residential building</t>
  </si>
  <si>
    <t>Property is occupied by Edgardo Bondesto &amp; family (former registered owner of property) appraiser was not allowed to take pictures inside the property; PWP case: MBTC vs. Sps. Bondesto, LRC case # C-4587, RTC Br. 125 Caloocan City. Trial stage per Atty. Tuason as of 7-24-08; annulment case: Sps. Bondesto vs. MBTC et,al CC # C-20792 RTC Caloocan  City, Br. 126 Trial stage per Atty Tuason as of 7-24-08</t>
  </si>
  <si>
    <t>No. 58, P. Sevilla Street, Barangay 44, Calaanan, Caloocan City</t>
  </si>
  <si>
    <t>T-296396 (under former owner)</t>
  </si>
  <si>
    <t>no possession; CC #-20199 RTC Caloocan Br, 121- for declaration of nullity of REM &amp; subsequent foreclosure with prayer for damages, issuance of TRO &amp; preliminary injunction; preliminary injunction was granted hence ownership of property can not be consolidated per external counsel (S &amp; V Law office) case is now with court of appeals CA GR CV # 88039; for verification with RLD if PWOP was filed</t>
  </si>
  <si>
    <t>Rivera Extension, Barangay Sta. Quiteria, Caloocan City</t>
  </si>
  <si>
    <t>C-379343</t>
  </si>
  <si>
    <t>A shanty is erected on the property; with pending annulment case as of 7-31-08 per Atty. Tuazon still on trial stage (Galias vs. MBTC, Civil case # C-19587 RTC Br. 125 Caloocan).</t>
  </si>
  <si>
    <t>Lot 3460, Brgy. Bagong Barrio, Caloocan City,Metropolitan Manila</t>
  </si>
  <si>
    <t>Res'l/comc'l lot</t>
  </si>
  <si>
    <t>Res'l/comc'l</t>
  </si>
  <si>
    <t>Lot 3462-A, Brgy. Bagong Barrio, Caloocan City,Metropolitan Manila</t>
  </si>
  <si>
    <t>Lot 3462-B, Brgy. Bagong Barrio, Caloocan City,Metropolitan Manila</t>
  </si>
  <si>
    <t>Lot 3464, Brgy. Bagong Barrio, Caloocan City,Metropolitan Manila</t>
  </si>
  <si>
    <t>Lot 3466 to Lot 3469, Brgy. Bagong Barrio, Caloocan City,Metropolitan Manila</t>
  </si>
  <si>
    <t>still under former owner's name</t>
  </si>
  <si>
    <t>Lot 3470, Brgy. Bagong Barrio, Caloocan City,Metropolitan Manila</t>
  </si>
  <si>
    <t>Lot 3472, Brgy. Bagong Barrio, Caloocan City,Metropolitan Manila</t>
  </si>
  <si>
    <t>Molave Street, Rainbow Village 5, Barangay Deparo, Caloocan City (North), Metropolitan Manila</t>
  </si>
  <si>
    <t>142989 (under Philbank)</t>
  </si>
  <si>
    <t>135+61+9</t>
  </si>
  <si>
    <t>Rizal Ave. Extension cor. East 2nd Ave., Brgy. Grace Park, Caloocan City</t>
  </si>
  <si>
    <t>C-359007 &amp; C-359098</t>
  </si>
  <si>
    <t>Commercial lots improved with three (3) storey commercial building</t>
  </si>
  <si>
    <t>Comc'l</t>
  </si>
  <si>
    <t>TDs on file are still under the name of MBTC; per tax declaration there are 4 commercial bldgs. no updated RETR; as per ASAGonzales, Jr.. Real estate taxes for improvement were not paid due to pending tax lien on the improvements. Sec. 4 Rule 74 annotated on TCT C-359098</t>
  </si>
  <si>
    <t>Gen. Luis Road, Barangay Kaybiga, Caloocan City</t>
  </si>
  <si>
    <t>C-21712</t>
  </si>
  <si>
    <t>Agricultural (suited for conversion into res'l subd.)</t>
  </si>
  <si>
    <t>No. 518 Baesa Road, Barangay Baesa, Caloocan City</t>
  </si>
  <si>
    <t>C-340754 to C-340758</t>
  </si>
  <si>
    <t>Vacant lots</t>
  </si>
  <si>
    <t xml:space="preserve">Tax dec. still under the name of former owner </t>
  </si>
  <si>
    <t>Tirad Pass Street, Balintawak Estate Subd., Caloocan City</t>
  </si>
  <si>
    <t>C-343688</t>
  </si>
  <si>
    <t>Industrial lot improved w/ dilapidated building</t>
  </si>
  <si>
    <t>Ind'l</t>
  </si>
  <si>
    <t xml:space="preserve">with pending case as of 08.07.08 - annulment of trust receipts, REM, foreclosure of mortgage, COS &amp; damages with TRO &amp;/or Preliminary Injunction. CC#C-19249, RTC Caloocan City, Br. 131, in trial stage. Mortgagor is alleging forgery and falsification of documents. </t>
  </si>
  <si>
    <t>Existing Right of Way (Int. Julita Street), Barangay Sta. Quiteria, Caloocan City</t>
  </si>
  <si>
    <t>C-379344</t>
  </si>
  <si>
    <t>w/ pending annulment case of 7.31.08 per Atty. Tuason; trial stage; Galias vs. MBTC, civil case # C-19587 RTC BR. 125, Caloocan</t>
  </si>
  <si>
    <t>Azalea Street, Maligaya Park Subd., Barangay Pasong Putik, Novaliches, Caloocan City (North), Metropolitan Manila</t>
  </si>
  <si>
    <t>Near squatters area</t>
  </si>
  <si>
    <t>No. 88 P. Dela Cruz Street, Sitio Gitna, Barangay Kaybiga, Caloocan City (North), Metropolitan Manila</t>
  </si>
  <si>
    <t>C-394229</t>
  </si>
  <si>
    <t>Lot with dilapidated improvements</t>
  </si>
  <si>
    <t>No tax declaration yet under MBTC, per IOL dtd. 6-11-08 from Billing &amp; ROPA Dept. (SAMG-RLD); per EAR subject property is encroached by Lot 329-B-3-C-I-A</t>
  </si>
  <si>
    <t>Sterling Compound, Barangay  (170) San Agustin, Novaliches District, Caloocan City (North), Metropolitan Manila</t>
  </si>
  <si>
    <t>C-331761 (under CIRCA 2000 Homes, Inc.)</t>
  </si>
  <si>
    <t>Lot improved with several residential houses built of light materials</t>
  </si>
  <si>
    <t>Title under the name of CIRCA 2000 Homes, Inc.; lot is improved with several residential houses built of light materials occupied by informal settlers (squatters) approximately about 20 families, per EAR</t>
  </si>
  <si>
    <t>Susano Road, Palmera Spring Subd., Phase 1, Caloocan City</t>
  </si>
  <si>
    <t>C-338519</t>
  </si>
  <si>
    <t>Right of way in favor of Gualberto Roque is annotated at the back of TCT; no TD under the name of MBTC on file</t>
  </si>
  <si>
    <t>Quezon cor. Dalisay St., Barangay Calaanan, Caloocan City</t>
  </si>
  <si>
    <t>S4 R 74 annotated on TCT</t>
  </si>
  <si>
    <t>Lot 22 Blk. 66, Anahaw Street, Amparo Subdivision, Barangay 179, Novaliches, Caloocan, Metropolitan Manila</t>
  </si>
  <si>
    <t>C-303015</t>
  </si>
  <si>
    <t>Residential - industrial lot</t>
  </si>
  <si>
    <t>Res'l/ind'l</t>
  </si>
  <si>
    <t xml:space="preserve">TCT not yet consolidated, expiry of redemption period 6-18-2009; occupied by caretaker of former owner. </t>
  </si>
  <si>
    <t>Lot 17 &amp; 15 Blk. 42, Anahaw Street, Amparo Subdivision, Barangay 179, Novaliches, Caloocan, Metropolitan Manila</t>
  </si>
  <si>
    <t>C-302993 &amp; C-306671</t>
  </si>
  <si>
    <t>Lot improved w/ warehouse &amp; residential buildings</t>
  </si>
  <si>
    <t>No. 46 C. Cordero Street, Barangay Calaanan, Caloocan City</t>
  </si>
  <si>
    <t>Commercial/Residential building</t>
  </si>
  <si>
    <t>Com'l/Res'l</t>
  </si>
  <si>
    <t>Civil case # 2004 -964-MR, RTC BR. 192 Marikina for annulment of foreclosure sale w/ prayer for issuance of writ of preliminary injunction &amp; or TRO; Sps. Cadenas vs. MBTC; trial stage as of 7/4/8 (Atty. Ruiz); I.S. no. 07-2203 office of the city Prosecutor, Marikina City, complaint for swindling (estafa) Jose Cadenas vs. MBTC; trial stage as of 07-4-8 (Atty. Ruiz)</t>
  </si>
  <si>
    <t>No. 2 Tangerine corner Scarlet Streets, Bonita Homes, Barangay Concepcion 2, Marikina City</t>
  </si>
  <si>
    <t>T-470182</t>
  </si>
  <si>
    <t>No. 29 Bayan-Bayanan Ave., Marikina Heights, Marikina City</t>
  </si>
  <si>
    <t>Lot w/ various improvements</t>
  </si>
  <si>
    <t>The only declared improvement is a warehouse/ factory (1,800 sqm) &amp; all other improvements are undeclared</t>
  </si>
  <si>
    <t>No. 591 J.P. Rizal Street, Barangay Concepcion, Marikina City</t>
  </si>
  <si>
    <t>Commercial lot (with dilapidated building)</t>
  </si>
  <si>
    <t>with annulment case</t>
  </si>
  <si>
    <t>C-385723</t>
  </si>
  <si>
    <t>Lot w/ dilapidated commercial building</t>
  </si>
  <si>
    <t>Property is occupied by former owner. With pending possession case per Atty. Ira as of 8.24.08; PWP case - pending resolution as of 10.16.08</t>
  </si>
  <si>
    <t>Road 40, Congress Village, Barangay 137, Bagumbong, Caloocan City</t>
  </si>
  <si>
    <t>T-157810 (under F/O)</t>
  </si>
  <si>
    <t>TCT still registered under the name of former owner; redemption period to expire on 8-21-09 based on date of inscription of COS; with pending PWP case as of 11-04-08, trial stage, MBTC vs. Sps. Ramon Navarro &amp; TC Lina Azana, RTC Caloocan City, per IAR dtd. 7.10.08, TCT is being petitioned by the Solicitor General office for nullification at RTC Q.C.</t>
  </si>
  <si>
    <t>Lot 5, Blk. 3, Diamond Street, Interville Subd. 1, Barangay Talipapa, Caloocan City</t>
  </si>
  <si>
    <t>C-379451</t>
  </si>
  <si>
    <t>Lot improved w/ residential building</t>
  </si>
  <si>
    <t>per EAR property is occupied by a certain Ms. Losilyn Barola &amp; family, who claims that she owns the property</t>
  </si>
  <si>
    <t>103 Gen., Mascardo Street, Balintawak, Barangay Bagong Barrio, Caloocan City</t>
  </si>
  <si>
    <t>C-303249 (under F/O)</t>
  </si>
  <si>
    <t>Industrial warehouse</t>
  </si>
  <si>
    <t>Title still registered under the name of former owner. Per EAR property is still occupied by Money Baggers</t>
  </si>
  <si>
    <t>J.P. Rizal Avenue Extension, Grace Park Center, Caloocan City</t>
  </si>
  <si>
    <t>C-377342</t>
  </si>
  <si>
    <t>1080+1692+436</t>
  </si>
  <si>
    <t>Lot with various improvements (5 bldgs)</t>
  </si>
  <si>
    <t>per EAR, subject property is occupied by several tenants; Lis Pendens annotated at the back of TCT CC # 18194, RTC Br. 128, Kaloocan. Honorata G. Mackay et al vs. Solidbank; order of RTC to annotate attorney's lien annotated at the back of TCT</t>
  </si>
  <si>
    <t>Lot 10-A-2, No. 101 (old) 109 (new) and Nos. 117-124 P. Sevilla Street, Barangay Calaanan, Caloocan City</t>
  </si>
  <si>
    <t>C-387466</t>
  </si>
  <si>
    <t>Two storey apartment building (5-door)</t>
  </si>
  <si>
    <t>Lot 10-B, No. 101 (old) 109 (new) and Nos. 117-124 P. Sevilla Street, Barangay Calaanan, Caloocan City</t>
  </si>
  <si>
    <t>C-387467</t>
  </si>
  <si>
    <t>Two storey apartment building (3-door)</t>
  </si>
  <si>
    <t>LP11</t>
  </si>
  <si>
    <t>Quirino Ave (Real St.) Brgy. Pulang Lupa, Las Piñas City</t>
  </si>
  <si>
    <t>T-88296</t>
  </si>
  <si>
    <t xml:space="preserve">Vacant Lot </t>
  </si>
  <si>
    <t>Unit 307, No. 318 Interior Gallery Condominium, Alabang-Zapote Rd., Brgy. Talon, Las Piñas City</t>
  </si>
  <si>
    <t>C-3601</t>
  </si>
  <si>
    <t>Commercial Condominium Unit</t>
  </si>
  <si>
    <t xml:space="preserve">LP1 </t>
  </si>
  <si>
    <t>No. 345, Alabang-Zapote Rd., Brgy. Talon, Las Pinas City</t>
  </si>
  <si>
    <t>T-79923 &amp; T-79924 (T-80596 &amp; T-80597)</t>
  </si>
  <si>
    <t>Commercial improved w/ warehouse building</t>
  </si>
  <si>
    <t>LP5</t>
  </si>
  <si>
    <t>Alabang-Zapote Rd., &amp; Concha cruz Drive, Brgy. Almanza, Las Piñas City</t>
  </si>
  <si>
    <t>T-81161</t>
  </si>
  <si>
    <t>Bldg.</t>
  </si>
  <si>
    <t>LP6</t>
  </si>
  <si>
    <t>Alabang-Zapote Rd. corner Marcos Alvarez Avenue, Pamplona, Las Piñas City</t>
  </si>
  <si>
    <t>91078 (under Veronese Holdings, Inc.)</t>
  </si>
  <si>
    <t>Lot improved w/ dilapidated building</t>
  </si>
  <si>
    <t>TD on land &amp; improvements still registered under the name of MBTC</t>
  </si>
  <si>
    <t>No. 105 Angela Avenue, Angela Village, Talon 4, Las Piñas City</t>
  </si>
  <si>
    <t>T-77236 &amp; T-77237</t>
  </si>
  <si>
    <t>Residential lot</t>
  </si>
  <si>
    <t>No. 213 CRM Ave., BF Almanza, Las Piñas City</t>
  </si>
  <si>
    <t>T-92624</t>
  </si>
  <si>
    <t>Residential lot improved w/ two (2) storey residential building</t>
  </si>
  <si>
    <t>TCT w/ annotation of Sec. 4 Rule 74</t>
  </si>
  <si>
    <t>Basement - Parking 1, No. 318 Interior Gallery Condominium Building, Alabang-Zapote Road, Barangay Talon 1, Las Piñas City</t>
  </si>
  <si>
    <t>Parking space</t>
  </si>
  <si>
    <t>Basement - Parking 2, No. 318 Interior Gallery Condominium Building, Alabang-Zapote Road, Barangay Talon 1, Las Piñas City</t>
  </si>
  <si>
    <t>Basement - Parking 3, No. 318 Interior Gallery Condominium Building, Alabang-Zapote Road, Barangay Talon 1, Las Piñas City</t>
  </si>
  <si>
    <t>Basement - Parking 4, No. 318 Interior Gallery Condominium Building, Alabang-Zapote Road, Barangay Talon 1, Las Piñas City</t>
  </si>
  <si>
    <t>Basement - Parking 5, No. 318 Interior Gallery Condominium Building, Alabang-Zapote Road, Barangay Talon 1, Las Piñas City</t>
  </si>
  <si>
    <t>Basement - Parking 6, No. 318 Interior Gallery Condominium Building, Alabang-Zapote Road, Barangay Talon 1, Las Piñas City</t>
  </si>
  <si>
    <t>Basement - Parking 7, No. 318 Interior Gallery Condominium Building, Alabang-Zapote Road, Barangay Talon 1, Las Piñas City</t>
  </si>
  <si>
    <t>Basement - Parking 8, No. 318 Interior Gallery Condominium Building, Alabang-Zapote Road, Barangay Talon 1, Las Piñas City</t>
  </si>
  <si>
    <t>2204, Asian Star Condominium Building, Asian Drive cor. Jakarta Lane &amp; Singapore Lane, Filinvest Corporate City, Barangay Alabang, Muntinlupa City</t>
  </si>
  <si>
    <t>2205, Asian Star Condominium Building, Asian Drive cor. Jakarta Lane &amp; Singapore Lane, Filinvest Corporate City, Barangay Alabang, Muntinlupa City</t>
  </si>
  <si>
    <t>Asian Star Condominium Building, Asian Drive cor. Jakarta Lane &amp; Singapore Lane, Filinvest Corporate City, Barangay Alabang, Muntinlupa City</t>
  </si>
  <si>
    <t>176 TCTs parking slots  w/  T-1743 to 1749, T-1751 &amp; 1752, T-1643 to T-1649, T-1618 to T-1622, T-1624 to T-1631, T-1633 to T-1642, T-1581 to T-1588, T-1845, T-1780 to T-1785, T-1774, T-1779 &amp; T- 1778, T-1614 to T-1617, T-1623, T-1599, T-1600-1603,T-1609, T-1569 to T-1780, T-1593 to T-1598, T-1777 to T-1775, T-1539 to 1568, T-1850, T-1828, to T-1833</t>
  </si>
  <si>
    <t>parking slots (176 units)</t>
  </si>
  <si>
    <t>Manchester Street, Hillsborough Subd., Barangay Cupang, Muntinlupa City</t>
  </si>
  <si>
    <t>No. 122 Lipa Street. Ayala Alabang Village, Barangay Alabang, Muntinlupa City, Metropolitan Manila</t>
  </si>
  <si>
    <t>T-19018</t>
  </si>
  <si>
    <t>No possession yet. According to Atty. Legaspi for filing of PWOP</t>
  </si>
  <si>
    <t>San Bartolome Street, Ayala Alabang Village, Muntinlupa City</t>
  </si>
  <si>
    <t>146733 (under former owner's name)</t>
  </si>
  <si>
    <t xml:space="preserve"> per Atty. Ira property was re-foreclosed ; redemption period will expire on 2.07.09; PWOP- endorsed to retainer per property clearance dtd. 4.23.08; annulment case CC # 01-029 RTC Muntinlupa Br. 276 Decision in favor of MBTC, however per Atty. IRA, court records were lost, so they have to file petition for reconstitution of court records; with pending cases as of 8-11-08 1.) PWP LRC cases as of 8-11-08 RTC Muntinlupa, Br. 206 trial stage. 2.) annulment (pertaining club shares) cc # 01-029 RTC Muntinlupa Br. 276. with decision but MR filed by complainants</t>
  </si>
  <si>
    <t>Malaga St., Susana Heights Village 1, Muntinlupa City</t>
  </si>
  <si>
    <t>T-14191</t>
  </si>
  <si>
    <t>Lot 7, Blk. 1, National Road and Ilang-Ilang Street (thru lot), Ladora Village, Tunasan, Muntinlupa City</t>
  </si>
  <si>
    <t>T-12769</t>
  </si>
  <si>
    <t>Commercial lot</t>
  </si>
  <si>
    <t>No possession; property subject of a case bet. Heirs of the late Florendo Arevalo vs. Heirs o the Florencio Arevalo;  Single storey structure-undeclared</t>
  </si>
  <si>
    <t>No. 42 Angeles Street, Alabang Hills Subd., Cupang, Muntinlupa City</t>
  </si>
  <si>
    <t>207323 (under F/O)</t>
  </si>
  <si>
    <t>TCT still registered under the name of the former owner; tax dec on lot under former owner; tax dec on improvement under the name of Realtyield Holdings &amp; Devt. Corp.(levied property pursuant to court order in collection case Solidbank vs. Inca Plastics Et. Al) per Atty. Legaspi, there are ongoing cases; not consolidated to date as former owner did not give to us the owners duplicate copy; we have to file a case in court to be able to consolidate ownership in our name;bank filed civil case againts former owner for specific performance with damages (delivery/ surrender of TCT 207323)</t>
  </si>
  <si>
    <t>Gen. Florendo corner Gen. Luna Streets, Soldier Hills, Barangay Putatan, Muntinlupa City</t>
  </si>
  <si>
    <t>Cordillera Street, Country Homes Alabang, Barangay Putatan, Muntinlupa City, Metropolitan Manila</t>
  </si>
  <si>
    <t xml:space="preserve">5712 &amp; 5713 </t>
  </si>
  <si>
    <t>Residential lot improved w/ one (1) storey comc'l bldg.</t>
  </si>
  <si>
    <t>Title still registered under the name of GBBI; no possession; per EAR property is also improved with unfinished apartment bldg. w/c was not given value</t>
  </si>
  <si>
    <t>No. 405 Molave Drive, Ayala Alabang Village, Barangay Alabang, Muntinlupa City</t>
  </si>
  <si>
    <t>No possession - ongoing case, re: PWOP</t>
  </si>
  <si>
    <t>Blk. 11, Lot 16, St. Mary Street, Sto. Niño Village, Phase 1, Barangay Tunasan, Muntinlupa City</t>
  </si>
  <si>
    <t>082</t>
  </si>
  <si>
    <t>144+412</t>
  </si>
  <si>
    <t>Mortgage in favor of Oscar Valbuena annotated at the back of New TCT</t>
  </si>
  <si>
    <t>No. 806 Matoco Place (cul-de-sac), Ayala Alabang Village, Phase X-D, Barangay Alabang, Muntinlupa City</t>
  </si>
  <si>
    <t>168351 (169351) (still registered under the name of F/O)</t>
  </si>
  <si>
    <t>TCT &amp; tax declaration on file are still under former owner's name</t>
  </si>
  <si>
    <t>Lot 17, Unnamed Road, RMT Industrial Complex, Barangay Tunasan (Bagbagan), Muntinlupa City</t>
  </si>
  <si>
    <t>117696 (F/O)</t>
  </si>
  <si>
    <t>Barangay Tunasan, Muntinlupa City, Metropolitan Manila</t>
  </si>
  <si>
    <t>9428 to 9430</t>
  </si>
  <si>
    <t>Basement - Parking 9, No. 318 Interior Gallery Condominium Building, Alabang-Zapote Road, Barangay Talon 1, Las Piñas City</t>
  </si>
  <si>
    <t>Basement - Parking 10, No. 318 Interior Gallery Condominium Building, Alabang-Zapote Road, Barangay Talon 1, Las Piñas City</t>
  </si>
  <si>
    <t>Basement - Parking 11, No. 318 Interior Gallery Condominium Building, Alabang-Zapote Road, Barangay Talon 1, Las Piñas City</t>
  </si>
  <si>
    <t>Basement - Parking 12, No. 318 Interior Gallery Condominium Building, Alabang-Zapote Road, Barangay Talon 1, Las Piñas City</t>
  </si>
  <si>
    <t>Basement - Parking 13, No. 318 Interior Gallery Condominium Building, Alabang-Zapote Road, Barangay Talon 1, Las Piñas City</t>
  </si>
  <si>
    <t>Basement - Parking 14, No. 318 Interior Gallery Condominium Building, Alabang-Zapote Road, Barangay Talon 1, Las Piñas City</t>
  </si>
  <si>
    <t>No.142 N.S. Amoranto (Retiro) Avenue, Sta. Cruz Heights, Quezon City</t>
  </si>
  <si>
    <t>N-221872</t>
  </si>
  <si>
    <t>288+221</t>
  </si>
  <si>
    <t>Residential lot improved with residential &amp; commercial buildings</t>
  </si>
  <si>
    <t>No. 12 Makadio Street, Sikatuna Village, Barangay Botocan, Quezon City</t>
  </si>
  <si>
    <t>N-227651 &amp; N-227652</t>
  </si>
  <si>
    <t>S7 RA 26 annotated at the TCTs</t>
  </si>
  <si>
    <t>Cordillera/Paltok Streets, Barangay St. Peter, Sta. Mesa Heights, Quezon City</t>
  </si>
  <si>
    <t>N-237351 &amp; N-237352</t>
  </si>
  <si>
    <t>No. 107 General Luis Street, Barangay Nagkaisang Nayon, Novaliches, Quezon City</t>
  </si>
  <si>
    <t>N-216077</t>
  </si>
  <si>
    <t>Lot improved w/ a residential building</t>
  </si>
  <si>
    <t>S7 RA 26 annotated on TCT (Court of finality for annotation); adverse claim executed by Antonio Hermano annotated at the back of TCT; property is occupied by former owner - no possession , per our records there was a PWOP filed, but no status thereafter. LRC case no. Q-1965(99) RTC QC Br. 80; LRC case # 11968 - for issuance of WOP; decision in favor of MBTC; awaiting issuance of WOP as of 7.1.08 per clearance; adverse claim - external counsel is preparing petition for cancellation of adverse claim as of 7.9.08</t>
  </si>
  <si>
    <t>TCT still registered under the name of Solidbank Corp.; S7 RA 26 annotated at the back of TCT. Several shanties occupied by informal settlers are erected on the property. No update on possession</t>
  </si>
  <si>
    <t>No. 78 Angelo Street, Barangay N.S. Amoranto, La Loma District, Quezon City</t>
  </si>
  <si>
    <t>N-189646 (under SB)</t>
  </si>
  <si>
    <t>Lot improved w/ dilapidated apartment building</t>
  </si>
  <si>
    <t>Lot 16, Peter Street, Multinational Village, Brgy. Moonwalk (formerly La Huerta), Paranaque City, Metropolitan Manila</t>
  </si>
  <si>
    <t>Lot 19, Peter Street, Multinational Village, Brgy. Moonwalk (formerly La Huerta), Paranaque City, Metropolitan Manila</t>
  </si>
  <si>
    <t>Lot 20, Peter Street, Multinational Village, Brgy. Moonwalk (formerly La Huerta), Paranaque City, Metropolitan Manila</t>
  </si>
  <si>
    <t>Lot 23, Peter Street, Multinational Village, Brgy. Moonwalk (formerly La Huerta), Paranaque City, Metropolitan Manila</t>
  </si>
  <si>
    <t>3rd lot along the alley</t>
  </si>
  <si>
    <t>Lot 24, Peter Street, Multinational Village, Brgy. Moonwalk (formerly La Huerta), Paranaque City, Metropolitan Manila</t>
  </si>
  <si>
    <t>Lot 11-C, Peter Street, Multinational Village, Brgy. Moonwalk (formerly La Huerta), Paranaque City, Metropolitan Manila</t>
  </si>
  <si>
    <t>Lot 8, Blk. 1, John  Street along the alley, Multinational Village, Brgy. Moonwalk (formerly La Huerta), Paranaque City, Metropolitan Manila</t>
  </si>
  <si>
    <t>* 139235</t>
  </si>
  <si>
    <t>Lot 16, Blk. 1, John  Street along the alley, Multinational Village, Brgy. Moonwalk (formerly La Huerta), Paranaque City, Metropolitan Manila</t>
  </si>
  <si>
    <t>* 139242</t>
  </si>
  <si>
    <t>8th lot along the alley</t>
  </si>
  <si>
    <t>Lot 18, Blk. 1, John  Street along the alley, Multinational Village, Brgy. Moonwalk (formerly La Huerta), Paranaque City, Metropolitan Manila</t>
  </si>
  <si>
    <t>* 139243</t>
  </si>
  <si>
    <t>9th lot along the alley</t>
  </si>
  <si>
    <t>Lot 20, Blk. 1, John  Street along the alley, Multinational Village, Brgy. Moonwalk (formerly La Huerta), Paranaque City, Metropolitan Manila</t>
  </si>
  <si>
    <t>*139244</t>
  </si>
  <si>
    <t>10th lot along the alley</t>
  </si>
  <si>
    <t>No. 19 Kuwait St., Better Living Subd., Parañaque City</t>
  </si>
  <si>
    <t>T-156668 &amp; 156669</t>
  </si>
  <si>
    <t>No. 28 Taft St., Greenhills West, San Juan City</t>
  </si>
  <si>
    <t>12344-R</t>
  </si>
  <si>
    <t>w/ lis pendens RTC-NCR Br. 160 Pasig City civil case # 70160 Anita Tanyao Uy vs. MBTC; property is still occupied by former owner.</t>
  </si>
  <si>
    <t>Lot 4, Multinational Village, Brgy. Moonwalk (formerly La Huerta), Paranaque City,   Metropolitan Manila</t>
  </si>
  <si>
    <t>VL</t>
  </si>
  <si>
    <t xml:space="preserve"> TCT with REM annotation in favor of FMIC</t>
  </si>
  <si>
    <t>Lot 9, Multinational Village, Brgy. Moonwalk (formerly La Huerta), Paranaque City,   Metropolitan Manila</t>
  </si>
  <si>
    <t>Lot 4 &amp; Lot 5, Multinational Village, Brgy. Moonwalk (formerly La Huerta), Paranaque City,   Metropolitan Manila</t>
  </si>
  <si>
    <t>138880 &amp; 138879</t>
  </si>
  <si>
    <t>Lot 12, Multinational Village, Brgy. Moonwalk (formerly La Huerta), Paranaque City,   Metropolitan Manila</t>
  </si>
  <si>
    <t>Lot 14, Multinational Village, Brgy. Moonwalk (formerly La Huerta), Paranaque City,   Metropolitan Manila</t>
  </si>
  <si>
    <t>Unit II-C, Shihara Townhouses, St. Matthew Street, Don Bosco Village, Paranaque City</t>
  </si>
  <si>
    <t>Unit II-E, Shihara Townhouses, St. Matthew Street, Don Bosco Village, Paranaque City</t>
  </si>
  <si>
    <t>John Street, Multinational Village, Barangay Moonwalk (formerly La Huerta), Parañaque City</t>
  </si>
  <si>
    <t>Title registered under the name of CIRCA 2000 Homes, Inc. mortgage in favor of FMIC annotated at the back of TCT; no possession as reported by Admin, the property is being used as backyard (with covered garage) by Ms. Cynthia Andres; Ms. Andres constructed  a fence around the property making it a part of her residential compound</t>
  </si>
  <si>
    <t>N. 7 Sea Lion Street, Jaleville Subd., Barangay San Dionisio, Parañaque City</t>
  </si>
  <si>
    <t>140133 (under F/O)</t>
  </si>
  <si>
    <t>398.25+36</t>
  </si>
  <si>
    <t>Title not yet consolidated; expiry of redemtion period 01-14-09; appraiser was not able to enter the premises as the former owner was not around; notice of lis pendens annotated on TCT under former owner's name; civil case # 07-0326 RTC Br. 274, Parañaque; estate of Ma. Cristina Gonzales - URRA, Ma. Cristina G. Urra Tonda, et al vs. MBTC, Ex offices Sheriff Jerry R. Toledo, et. al</t>
  </si>
  <si>
    <t>Unit C07, Building One (1) of Makati South Hills Arcade Condominium, East Service Road of Pres. Sergio Osmeña Highway (South Luzon Expressway), Barangay San Martin de Porres, Parañaque City</t>
  </si>
  <si>
    <t>Unit C08, Building One (1) of Makati South Hills Arcade Condominium, East Service Road of Pres. Sergio Osmeña Highway (South Luzon Expressway), Barangay San Martin de Porres, Parañaque City</t>
  </si>
  <si>
    <t>Unit C09, Building One (1) of Makati South Hills Arcade Condominium, East Service Road of Pres. Sergio Osmeña Highway (South Luzon Expressway), Barangay San Martin de Porres, Parañaque City</t>
  </si>
  <si>
    <t>Unit C10, Building One (1) of Makati South Hills Arcade Condominium, East Service Road of Pres. Sergio Osmeña Highway (South Luzon Expressway), Barangay San Martin de Porres, Parañaque City</t>
  </si>
  <si>
    <t>Unit C11, Building One (1) of Makati South Hills Arcade Condominium, East Service Road of Pres. Sergio Osmeña Highway (South Luzon Expressway), Barangay San Martin de Porres, Parañaque City</t>
  </si>
  <si>
    <t>Unit C12, Building One (1) of Makati South Hills Arcade Condominium, East Service Road of Pres. Sergio Osmeña Highway (South Luzon Expressway), Barangay San Martin de Porres, Parañaque City</t>
  </si>
  <si>
    <t>Gold Street, R. Medina Subd.,  Barangay San Dionisio, Parañaque City</t>
  </si>
  <si>
    <t>T-137785</t>
  </si>
  <si>
    <t>No. 40 Jerusalem Street, Multinational Village, Barangay Moonwalk, Parañaque City</t>
  </si>
  <si>
    <t>TCT not yet consolidated; redemption period will expire on May 9, 2009; w/ pending annulment case per Atty. Samonte; civil  case # 08-0069 RTC Parañaque Br. 274; Pradas vs. MBTC; pre trial stage; per EAR, property is occupied by a caretaker (not posted by MBTC, per Admin &amp; APRD);</t>
  </si>
  <si>
    <t>Lot 5, Inside an alley situated along John Street, Multinational Village, Brgy. Moonwalk (formerly La Huerta) Parañaque City, Metropolitan Manila</t>
  </si>
  <si>
    <t>Lot 7, Inside an alley situated along John Street, Multinational Village, Brgy. Moonwalk (formerly La Huerta) Parañaque City, Metropolitan Manila</t>
  </si>
  <si>
    <t>Lot 9, Inside an alley situated along John Street, Multinational Village, Brgy. Moonwalk (formerly La Huerta) Parañaque City, Metropolitan Manila</t>
  </si>
  <si>
    <t>Lot 11, Inside an alley situated along John Street, Multinational Village, Brgy. Moonwalk (formerly La Huerta) Parañaque City, Metropolitan Manila</t>
  </si>
  <si>
    <t>Lot 13, Inside an alley situated along John Street, Multinational Village, Brgy. Moonwalk (formerly La Huerta) Parañaque City, Metropolitan Manila</t>
  </si>
  <si>
    <t>Lot 14, Inside an alley situated along John Street, Multinational Village, Brgy. Moonwalk (formerly La Huerta) Parañaque City, Metropolitan Manila</t>
  </si>
  <si>
    <t>34478(F/O)</t>
  </si>
  <si>
    <t>Not yet consolidated. redemption period to expire on 5.15.09, based on date of Inscription of COS; property is occupied by former owner &amp; family per IAR dtd. 11.16.07; 2008 Ear did not indicate occupants  of property; according to Atty. Lopez, the present occupants are Mr. Jacosalem &amp; family; Mr. Jacosalem claims that there is a deed of sale between him and Mr. Cruz</t>
  </si>
  <si>
    <t>No. 7 Brasilia St., Intercity Homes, Barangay Cupang, Muntinlupa City</t>
  </si>
  <si>
    <t>16133(FO)</t>
  </si>
  <si>
    <t>226+64</t>
  </si>
  <si>
    <t xml:space="preserve">Lot improved w/ residential building </t>
  </si>
  <si>
    <t>Title still registered under the name of former owner; redemption period to expire on 9.11.09</t>
  </si>
  <si>
    <t>No. 8 Gov. A. Pascual Cor. Union Sts., Barangay San Jose, Navotas, Metro Manila</t>
  </si>
  <si>
    <t>164011 Ind. &amp; 154641 Ind.</t>
  </si>
  <si>
    <t>313+84+94+11</t>
  </si>
  <si>
    <t>Lots improved w/ various improvements</t>
  </si>
  <si>
    <t>Not yet consolidated; within redemption period; no tax dec. on file under former owner. Per EAR, property is still occupied by former owner and relatives; for filing of PWOP per Atty. Magpayo (11.10.08)</t>
  </si>
  <si>
    <t>PQC25</t>
  </si>
  <si>
    <t>Alpine Street, Merville Park Subd., Parañaque City</t>
  </si>
  <si>
    <t>150043 &amp; 150042</t>
  </si>
  <si>
    <t>Civil case 01-1092 MBTC vs. Unified Field RTC Makati Br. 148</t>
  </si>
  <si>
    <t>PQC6</t>
  </si>
  <si>
    <t>No. 151 Quirino Avenue, Baclaran, Parañaque City</t>
  </si>
  <si>
    <t>1900 + 1080.20</t>
  </si>
  <si>
    <t>Wrhse w/ ofc. Bldg.</t>
  </si>
  <si>
    <t>Comc'l-Ind'l</t>
  </si>
  <si>
    <t>Dr. A. Santos Avenue (Sucat Road), Brgy. San Dionisio, Paranaque City, Metropolitan Manila</t>
  </si>
  <si>
    <t>900+750</t>
  </si>
  <si>
    <t xml:space="preserve">Lot improved w/ commercial bldg. &amp; warehouse </t>
  </si>
  <si>
    <t>Comc'l / Ind'l</t>
  </si>
  <si>
    <t>No. 32 Timothy Street, Multinational Village, Parañaque City</t>
  </si>
  <si>
    <t>T-154055 &amp; T-154056</t>
  </si>
  <si>
    <t>582+26</t>
  </si>
  <si>
    <t>civil case no-02-0164 - for nullification of mortgage loan documents - June Co, Johnny Co,Jason Co, vs. mbtc; annulment case w/ finality on 2/4/04</t>
  </si>
  <si>
    <t>No. 1 Interior MIA Road, Barangay Tambo, Parañaque City</t>
  </si>
  <si>
    <t>T-164828</t>
  </si>
  <si>
    <t>Residential lot w/ dilapidated res'l bldg</t>
  </si>
  <si>
    <t>w/ notice of lis pendens; polygon does not close</t>
  </si>
  <si>
    <t>Industrial Street, Fourth Estate Subd., Barangay San Antonio, Parañaque City</t>
  </si>
  <si>
    <t>T-154626</t>
  </si>
  <si>
    <t>No. 130 Waling-Waling Street, United Parañaque IV Subdivision, Parañaque City</t>
  </si>
  <si>
    <t>T-157616</t>
  </si>
  <si>
    <t>Residential lot w/ dilapidated building</t>
  </si>
  <si>
    <t>Nos. 2380 and 2382 Clipper Ave., Bayview Village, Barangay Baclaran, Parañaque City</t>
  </si>
  <si>
    <t>T-159026</t>
  </si>
  <si>
    <t>805.0;168.23</t>
  </si>
  <si>
    <t>Sheryl Mirra Road, Sheryl Mirra Compound, Multinational Village, Barangay La Huerta, Parañaque City</t>
  </si>
  <si>
    <t>T-157875</t>
  </si>
  <si>
    <t>Lot 1, Blk. 3, Mt. Olives Street corner Gaza Strip, Multinational Village, Parañaque City</t>
  </si>
  <si>
    <t>T-166650</t>
  </si>
  <si>
    <t>no possession; w/ Annulment of Foreclosure case</t>
  </si>
  <si>
    <t>No. 19 Matthew Street, Multinational Village, Barangay La Huerta, Parañaque City</t>
  </si>
  <si>
    <t>T-167901</t>
  </si>
  <si>
    <t>360+100</t>
  </si>
  <si>
    <t>With lis pendens; 1. CC # 04-0204, RTC Parañaque City, Sps. Bautista vs. MBTC, et,al. 2. CC # 04-0421, RTC Parañaque City Sps. Bautista vs. MBTC, Clark of Court  Ex-officio sheriff, R.D Parañaque City etc.; LRC Case # 05-0089 RTC, Parañaque Br. 196 (PWOP); per EAR bldgs were unoccupied</t>
  </si>
  <si>
    <t>Mortgage in favor of FMIC annotated at the back of TCT</t>
  </si>
  <si>
    <t>Lot 19, Andrew Street, Multinational Village, Brgy. Moonwalk (formerly La Huerta), Paranaque City, Metropolitan Manila</t>
  </si>
  <si>
    <t>Lot 25, Philip Street, Multinational Village, Brgy. Moonwalk (formerly La Huerta), Paranaque City, Metropolitan Manila</t>
  </si>
  <si>
    <t>Lot 26, Andrew Street, Multinational Village, Brgy. Moonwalk (formerly La Huerta), Paranaque City, Metropolitan Manila</t>
  </si>
  <si>
    <t>Lot 32, Philip Street, Multinational Village, Brgy. Moonwalk (formerly La Huerta), Paranaque City, Metropolitan Manila</t>
  </si>
  <si>
    <t>Lot 39, Philip Street, Multinational Village, Brgy. Moonwalk (formerly La Huerta), Paranaque City, Metropolitan Manila</t>
  </si>
  <si>
    <t>Lot 40, Andrew Street, Multinational Village, Brgy. Moonwalk (formerly La Huerta), Paranaque City, Metropolitan Manila</t>
  </si>
  <si>
    <t>Lot 1-B, Peter Street, Multinational Village, Brgy. Moonwalk (formerly La Huerta), Paranaque City, Metropolitan Manila</t>
  </si>
  <si>
    <t>2nd lot along alley</t>
  </si>
  <si>
    <t>vacant lot</t>
  </si>
  <si>
    <t>No updated RETR; no copy of TD on file; TCT under the name of CIRCA; REM annotation in favor of FMIC not yet cancelled</t>
  </si>
  <si>
    <t>Lot 1-C, Peter Street, Multinational Village, Brgy. Moonwalk (formerly La Huerta), Paranaque City, Metropolitan Manila</t>
  </si>
  <si>
    <t>3rd lot along alley</t>
  </si>
  <si>
    <t>Lot 1-D, Peter Street, Multinational Village, Brgy. Moonwalk (formerly La Huerta), Paranaque City, Metropolitan Manila</t>
  </si>
  <si>
    <t>4th lot along the alley</t>
  </si>
  <si>
    <t>Lot 17-D, John Street, Multinational Village, Brgy. Moonwalk (formerly La Huerta), Paranaque City, Metropolitan Manila</t>
  </si>
  <si>
    <t>Lot 17-F, John Street, Multinational Village, Brgy. Moonwalk (formerly La Huerta), Paranaque City, Metropolitan Manila</t>
  </si>
  <si>
    <t>No updated RETR; no copy of TD on file; TCT under the name of CIRCA</t>
  </si>
  <si>
    <t>Lot 3, Peter Street, Multinational Village, Brgy. Moonwalk (formerly La Huerta), Paranaque City, Metropolitan Manila</t>
  </si>
  <si>
    <t>Lot 4, Peter Street, Multinational Village, Brgy. Moonwalk (formerly La Huerta), Paranaque City, Metropolitan Manila</t>
  </si>
  <si>
    <t>REM annotation in favor of FMIC not yet cancelled</t>
  </si>
  <si>
    <t>Lot 7, Peter Street, Multinational Village, Brgy. Moonwalk (formerly La Huerta), Paranaque City, Metropolitan Manila</t>
  </si>
  <si>
    <t>Lot 8, Peter Street, Multinational Village, Brgy. Moonwalk (formerly La Huerta), Paranaque City, Metropolitan Manila</t>
  </si>
  <si>
    <t>Lot 11, Peter Street, Multinational Village, Brgy. Moonwalk (formerly La Huerta), Paranaque City, Metropolitan Manila</t>
  </si>
  <si>
    <t>Lot 12, Peter Street, Multinational Village, Brgy. Moonwalk (formerly La Huerta), Paranaque City, Metropolitan Manila</t>
  </si>
  <si>
    <t xml:space="preserve"> TCT not yet consolidated- still under former owners name; no possession</t>
  </si>
  <si>
    <t>Rhapsody corner Overture Streets, Sta. Cecilia Village, Barangay Pamplona, Las Pinas City</t>
  </si>
  <si>
    <t>T-68668 (under FO)</t>
  </si>
  <si>
    <t>Residential vacant lot w/ unfinished 2-storey res'l bldg.</t>
  </si>
  <si>
    <t>TCT not yet consolidated - still under former owner's name; no tax declaration on file under former owners</t>
  </si>
  <si>
    <t>Barangay Pugad Lawin, Las Piñas City</t>
  </si>
  <si>
    <t>T-51928</t>
  </si>
  <si>
    <t>Location of the property was identified by means of a vicinity map; per EAR, no record of tax mapping hence a relocation survey is recommended to determine exact boundaries of the property</t>
  </si>
  <si>
    <t>No. 18 M. Ojeda Street, BF Resort Village, Las Piñas City</t>
  </si>
  <si>
    <t>T-87786</t>
  </si>
  <si>
    <t>Lot improved w/ two (2)-storey res'l bldg.</t>
  </si>
  <si>
    <t>No tax dec. on file for the improvement under MBTC; former owner repurchased the property but defaulted in her payments in 2004. Notice of cancellation was sent on 10-05-06. In 2007, former owner requested for extension, but matter was endorsed to RLD (c/o Atty. Fernando) on 10-03-07 for appropriate action and implementation of WOP which was put on hold then. Per EAR, occupied by son of former owner</t>
  </si>
  <si>
    <t>Camia and Orchids Streets, Doña Manuela Subd., Barangay Pamplona Tres, Las Piñas City</t>
  </si>
  <si>
    <t>T-8616 (F/O)</t>
  </si>
  <si>
    <t>Title still registered under the name of former owner. Expiry of redemption period 6-05-09 (based on date of inscription)</t>
  </si>
  <si>
    <t>Molave Street, Manila Doctors Village, Barangay Almanza Uno, Las Piñas City</t>
  </si>
  <si>
    <t>T-87765</t>
  </si>
  <si>
    <t>Lot improved w/ two (2)-storey residential building</t>
  </si>
  <si>
    <t>MC30</t>
  </si>
  <si>
    <t>No. 45 Peter Street corner Multinational Avenue, Multinational Village, Parañaque City</t>
  </si>
  <si>
    <t>T-171182</t>
  </si>
  <si>
    <t>717+71</t>
  </si>
  <si>
    <t>No copy of consolidated td on file; as per Ms. Rose of LWD, petition for WOP filed last 10.01.07; pending civil case # 05-112528; Re: recomputation &amp; or readjustment of interest &amp; proper application of payment was dismissed by court due to failure of plaintiff to prosecute (for verification if with finality); PWOP LRC Case 07-0128 RTC Paranaque Br. 196-Trial stage; Franco vs. MBTC CC# W-05-0455, RTC Paranaque Br. 274-injunction</t>
  </si>
  <si>
    <t>No. 86 Don Rufino Avenue, Tahanan Village, Barangay San Dionisio, Parañaque City, Metropolitan Manila</t>
  </si>
  <si>
    <t>T-174029</t>
  </si>
  <si>
    <t>Unit 1207, 88 Corporate Center Condominium Building Valero cor. Sedoño Sts., Salcedo Village, Makati City</t>
  </si>
  <si>
    <t>80088 &amp; 80178</t>
  </si>
  <si>
    <t>Unit 1208, 88 Corporate Center Condominium Building Valero cor. Sedoño Sts., Salcedo Village, Makati City</t>
  </si>
  <si>
    <t>80089 &amp; 80179</t>
  </si>
  <si>
    <t>Unit 1503, 88 Corporate Center Condominium Building Valero cor. Sedoño Sts., Salcedo Village, Makati City</t>
  </si>
  <si>
    <t>80098, 80163 &amp; 80164</t>
  </si>
  <si>
    <t>Unit 1504, 88 Corporate Center Condominium Building Valero cor. Sedoño Sts., Salcedo Village, Makati City</t>
  </si>
  <si>
    <t>80099, 80165 &amp; 80166</t>
  </si>
  <si>
    <t>Unit 1505, 88 Corporate Center Condominium Building Valero cor. Sedoño Sts., Salcedo Village, Makati City</t>
  </si>
  <si>
    <t>80100 &amp; 80167</t>
  </si>
  <si>
    <t>Unit 1506, 88 Corporate Center Condominium Building Valero cor. Sedoño Sts., Salcedo Village, Makati City</t>
  </si>
  <si>
    <t>80101, 80124 &amp; 80125</t>
  </si>
  <si>
    <t>Unit 1603, 88 Corporate Center Condominium Building Valero cor. Sedoño Sts., Salcedo Village, Makati City</t>
  </si>
  <si>
    <t>80102, 80118 &amp; 80119</t>
  </si>
  <si>
    <t>Unit 1604, 88 Corporate Center Condominium Building Valero cor. Sedoño Sts., Salcedo Village, Makati City</t>
  </si>
  <si>
    <t>80103, 80120 &amp; 80121</t>
  </si>
  <si>
    <t>Unit 1605, 88 Corporate Center Condominium Building Valero cor. Sedoño Sts., Salcedo Village, Makati City</t>
  </si>
  <si>
    <t>80104 &amp; 80146</t>
  </si>
  <si>
    <t>Unit 1702, 88 Corporate Center Condominium Building Valero cor. Sedoño Sts., Salcedo Village, Makati City</t>
  </si>
  <si>
    <t>80105 &amp; 80145</t>
  </si>
  <si>
    <t>Unit 1704, 88 Corporate Center Condominium Building Valero cor. Sedoño Sts., Salcedo Village, Makati City</t>
  </si>
  <si>
    <t>80106, 80122 &amp; 80123</t>
  </si>
  <si>
    <t>Unit 1705, 88 Corporate Center Condominium Building Valero cor. Sedoño Sts., Salcedo Village, Makati City</t>
  </si>
  <si>
    <t>80107 &amp; 80142</t>
  </si>
  <si>
    <t>Unit 1904, 88 Corporate Center Condominium Building Valero cor. Sedoño Sts., Salcedo Village, Makati City</t>
  </si>
  <si>
    <t>80109, 80159 &amp; 80160</t>
  </si>
  <si>
    <t>Unit 2302, 88 Corporate Center Condominium Building Valero cor. Sedoño Sts., Salcedo Village, Makati City</t>
  </si>
  <si>
    <t>80110, 80161 &amp; 80162</t>
  </si>
  <si>
    <t>Unit 2402, 88 Corporate Center Condominium Building Valero cor. Sedoño Sts., Salcedo Village, Makati City</t>
  </si>
  <si>
    <t>80111, 80140 &amp; 80141</t>
  </si>
  <si>
    <t>Unit 2602, 88 Corporate Center Condominium Building Valero cor. Sedoño Sts., Salcedo Village, Makati City</t>
  </si>
  <si>
    <t>80112, 80134 &amp; 80135</t>
  </si>
  <si>
    <t>Unit 3001, 88 Corporate Center Condominium Building Valero cor. Sedoño Sts., Salcedo Village, Makati City</t>
  </si>
  <si>
    <t>80113, 80138 &amp; 80139</t>
  </si>
  <si>
    <t>Unit 3002, 88 Corporate Center Condominium Building Valero cor. Sedoño Sts., Salcedo Village, Makati City</t>
  </si>
  <si>
    <t>80114, 80128 &amp; 80133</t>
  </si>
  <si>
    <t>Unit 3003, 88 Corporate Center Condominium Building Valero cor. Sedoño Sts., Salcedo Village, Makati City</t>
  </si>
  <si>
    <t>80115, 80129 &amp; 80130</t>
  </si>
  <si>
    <t>P-01, 88 Corporate Center Condominium Building Valero cor. Sedoño Sts., Salcedo Village, Makati City</t>
  </si>
  <si>
    <t>80116, 80131 &amp; 80132</t>
  </si>
  <si>
    <t>Unit 1706, 88 Corporate Center Condominium Building Valero cor. Sedoño Sts., Salcedo Village, Makati City</t>
  </si>
  <si>
    <t>80117, 80136 &amp; 80137</t>
  </si>
  <si>
    <t>5P-21, 88 Corporate Center Condominium Building Valero cor. Sedoño Sts., Salcedo Village, Makati City</t>
  </si>
  <si>
    <t>Parking slot</t>
  </si>
  <si>
    <t>5P-22, 88 Corporate Center Condominium Building Valero cor. Sedoño Sts., Salcedo Village, Makati City</t>
  </si>
  <si>
    <t>Residential lot improved w/ res'l building</t>
  </si>
  <si>
    <t>Unit 2410/24th flr. Cityland Condominium, 10 Tower II, No. 6817 Ayala Ave., Salcedo Village, Makati City</t>
  </si>
  <si>
    <t>1809/18th Cityland Condominium, 10 Tower II, No. 6817 Ayala Ave., Salcedo Village, Makati City</t>
  </si>
  <si>
    <t>9th Floor of Valero Towers Condominium, Valero Street, Salcedo Village, Makati City</t>
  </si>
  <si>
    <t>168.08+13.38</t>
  </si>
  <si>
    <t>Office Condominium unit with one (1) parking slot</t>
  </si>
  <si>
    <t>Per EAR, unit is occupied by former owner; per 2007 SPA , TCT &amp; TD not yet consolidated due to CGT &amp; DST problems</t>
  </si>
  <si>
    <t>No. 1573 Mahogany corner Cypress Roads, Dasmariñas Village, Makati City</t>
  </si>
  <si>
    <t>Per EAR,  property is occupied by Elizabeth Co; no possession; with pending annulment case as of 9-12-08 CC # 03-1280 RTC Makati Br. 56. Per Perez &amp; Calima, awaiting order of the court to set hearing; with pending possession case - consolidated with nullification case stated above</t>
  </si>
  <si>
    <t>Unit 108, Makati Cinema Square Tower, Chino Roces Avenue (Pasong Tamo) Kayamanan"A", Makati City, Metropolitan Manila</t>
  </si>
  <si>
    <t>Commercial condo unit</t>
  </si>
  <si>
    <t>Tct &amp; td under the name of Global Business Bank, Inc.</t>
  </si>
  <si>
    <t>Unit 109, Makati Cinema Square Tower, Chino Roces Avenue (Pasong Tamo) Kayamanan"A", Makati City, Metropolitan Manila</t>
  </si>
  <si>
    <t>Unit 110, Makati Cinema Square Tower, Chino Roces Avenue (Pasong Tamo) Kayamanan"A", Makati City, Metropolitan Manila</t>
  </si>
  <si>
    <t>Unit 111, Makati Cinema Square Tower, Chino Roces Avenue (Pasong Tamo) Kayamanan"A", Makati City, Metropolitan Manila</t>
  </si>
  <si>
    <t>Unit 120, Makati Cinema Square Tower, Chino Roces Avenue (Pasong Tamo) Kayamanan"A", Makati City, Metropolitan Manila</t>
  </si>
  <si>
    <t>Residential condominium unit</t>
  </si>
  <si>
    <t>No. 3908 Gen. Macabulos St., Barangay Bangkal, Makati City</t>
  </si>
  <si>
    <t>T-219619</t>
  </si>
  <si>
    <t>Two (2) storey residential/commercial building</t>
  </si>
  <si>
    <t>No. 65 Sen. Gil J. Puyat Ave., Makati City</t>
  </si>
  <si>
    <t>T-221321</t>
  </si>
  <si>
    <t>Commercial improved w/ 5 storey building</t>
  </si>
  <si>
    <t>Tax dec. under former owner; notice of lis pendens annotated at the back of the TCT; CC # 03-739 RTC Makati Br. 148 T. de Jesus Properties vs MBTC; notice of levy / attachment annotated at the back of TCT; (Int. Exchange Bank vs. De Jesus et al CC 02-1297 RTC Makati Br. 64)</t>
  </si>
  <si>
    <t>No. 3240 A. Mabini Street, Barangay Poblacion, Makati City</t>
  </si>
  <si>
    <t>T-220974</t>
  </si>
  <si>
    <t>Residential lot improved w/ 2-storey warehouse building w/ office</t>
  </si>
  <si>
    <t>Res'l/ Comc'l/ Ind'l</t>
  </si>
  <si>
    <t>w/ annotation of Inclusion of Improvements</t>
  </si>
  <si>
    <t>Unit 2609, 26th Floor, Makati Prime Citadel, P. Burgos Street, Bel-Air Village I, Makati City, Metropolitan Manila</t>
  </si>
  <si>
    <t>Residential /commercial condo unit</t>
  </si>
  <si>
    <t>Comc'l/Res'l</t>
  </si>
  <si>
    <t>No consolidated TCT &amp; TD</t>
  </si>
  <si>
    <t>Unit 2610, 26th Floor, Makati Prime Citadel, P. Burgos Street, Bel-Air Village I, Makati City, Metropolitan Manila</t>
  </si>
  <si>
    <t>(Conference Room, Roofdeck) Makati Prime Citadel, P. Burgos Street, Bel-Air Village I, Makati City, Metropolitan Manila (Roof Deck)</t>
  </si>
  <si>
    <t>Unit 2608, 26th Floor, Makati Prime Citadel, P. Burgos Street, Bel-Air Village I, Makati City, Metropolitan Manila</t>
  </si>
  <si>
    <t>Unit 2607, 5th Floor, Makati Prime Citadel, P. Burgos Street, Bel-Air Village I, Makati City, Metropolitan Manila</t>
  </si>
  <si>
    <t>Parking Slot 411, 4th Floor, Makati Prime Citadel, P. Burgos Street, Bel-Air Village I, Makati City, Metropolitan Manila</t>
  </si>
  <si>
    <t>Parking slot for res'l/ comc'l condo</t>
  </si>
  <si>
    <t>Parking Slot B3-4, Makati Prime Citadel, P. Burgos Street, Bel-Air Village I, Makati City, Metropolitan Manila</t>
  </si>
  <si>
    <t>Parking Slot B3-5, Makati Prime Citadel, P. Burgos Street, Bel-Air Village I, Makati City, Metropolitan Manila</t>
  </si>
  <si>
    <t>Parking Slot B3-6, Makati Prime Citadel, P. Burgos Street, Bel-Air Village I, Makati City, Metropolitan Manila</t>
  </si>
  <si>
    <t>Parking Slot B3-7, Makati Prime Citadel, P. Burgos Street, Bel-Air Village I, Makati City, Metropolitan Manila</t>
  </si>
  <si>
    <t>Parking Slot B3-8, Makati Prime Citadel, P. Burgos Street, Bel-Air Village I, Makati City, Metropolitan Manila</t>
  </si>
  <si>
    <t>No. 1854 St. Rita St. thru E. Delos Santos Ave., Barangay Guadalupe Nuevo, Makati City</t>
  </si>
  <si>
    <t>217811 (GBHI)</t>
  </si>
  <si>
    <t>Lot w/ dilapidated improvement (considered vacant)</t>
  </si>
  <si>
    <t>Lot w/ imprvt.</t>
  </si>
  <si>
    <t>with lis pendens, nullification of foreclosure sale/certificate of sale; with TRO; tax decs under former owner's name; no possession</t>
  </si>
  <si>
    <t>Along Road Lot 4 (Pcs - 04-000269), Multinational Village, Brgy. Moonwalk (formerly La Huerta) Parañaque City, Metropolitan Manila</t>
  </si>
  <si>
    <t>Along Peter Street, Multinational Village, Brgy. Moonwalk (formerly La Huerta) Parañaque City, Metropolitan Manila</t>
  </si>
  <si>
    <t>Along Road Lot 6 (Pcs - 04-000297), Multinational Village, Brgy. Moonwalk (formerly La Huerta) Parañaque City, Metropolitan Manila</t>
  </si>
  <si>
    <t>Along Road Lot 2 (4M widening), Multinational Village, Brgy. Moonwalk (formerly La Huerta) Parañaque City, Metropolitan Manila</t>
  </si>
  <si>
    <t>Multinational Ave. cor.  Riyadh Street, Multinational Village,  Brgy. Moonwalk (formerly La Huerta) Parañaque City, Metropolitan Manila</t>
  </si>
  <si>
    <t>Peter Street, Multinational Village, Brgy. Moonwalk (formerly La Huerta) Parañaque City, Metropolitan Manila</t>
  </si>
  <si>
    <t>Along Road Lot 7, (LRC) Pcs-20453, Multinational Village, Brgy. Moonwalk (formerly La Huerta) Parañaque City, Metropolitan Manila</t>
  </si>
  <si>
    <t>Mortgage in favor of FMIC annotated at the back of TCT; rportedly owned by Mike Velarde per caretaker ms. Bernadette Bustamante</t>
  </si>
  <si>
    <t>planted with various vegetable and partly erected with structures made of light materilas and being manned by certain Mr. Peping dela Cruz; Mortgage in favor of FMIC annotated at the back of TCT</t>
  </si>
  <si>
    <t>Situated at the end of an alley (Lot 13, Pcs-13-00376) which is alley John Street, Multinational Village, Brgy. Moonwalk (formerly La Huerta) Parañaque City, Metropolitan Manila</t>
  </si>
  <si>
    <t>Along Multinational Ave., Multinational Village, Brgy. Moonwalk (formerly La Huerta) Parañaque City, Metropolitan Manila</t>
  </si>
  <si>
    <t>No. 85 Road Lot 2, Buensuceso Homes II, Barangay Merville, Parañaque City</t>
  </si>
  <si>
    <t>80992 (under F/O)</t>
  </si>
  <si>
    <t>TCT still registered under the name of former owner. Redemption period to expire on May 5, 2009</t>
  </si>
  <si>
    <t>Unit No. PH4, Penthouse, Metropole Condominium, Sen Gil Puyat Ave. cor Tordesillas &amp; H. V. Dela Costa Sts., Salcedo Vill., Makati City</t>
  </si>
  <si>
    <t>Residential Condo &amp; office unit</t>
  </si>
  <si>
    <t>No possession</t>
  </si>
  <si>
    <t>No. 4716 Eduque Street, Poblacion, Makati City</t>
  </si>
  <si>
    <t>Lot 12-A &amp; 12-B-2, Montojo Street, Barangay Sta. Cruz, Makati City</t>
  </si>
  <si>
    <t>T-222635 &amp; 221061</t>
  </si>
  <si>
    <t>Commercial lot improved w/ four-storey res'l comc'l bldg.</t>
  </si>
  <si>
    <t>with lis pendens filed by 3rd party, Civil case no. 99-1995. RTC Makati Br.145</t>
  </si>
  <si>
    <t>No. 22 R. Avanceña and A. Zobel Streets BF Homes Phase 2, Parañaque City</t>
  </si>
  <si>
    <t>177100 to 177104 (5 TCTs)</t>
  </si>
  <si>
    <t>375+60</t>
  </si>
  <si>
    <t>Lots improved w/ res'l bldgs.</t>
  </si>
  <si>
    <t>no possession per Admin. Per EAR, no occupants/abandoned</t>
  </si>
  <si>
    <t>No. 44, 9th Street, United Parañaque Subd. 5, Parañaque City</t>
  </si>
  <si>
    <t>No. 48 Florence Street, BF Homes Phase 3, Barangay San Dionisio, Parañaque City</t>
  </si>
  <si>
    <t>Appraiser was not able to enter the premises, the property is unoccupied &amp;with  no MBTC caretaker; awaiting updates on PWOP - LRC Case # 00-0040, (2000)</t>
  </si>
  <si>
    <t>PSYC4</t>
  </si>
  <si>
    <t>No. 2530 Int. M. Dela Cruz St., Brgy. San Roque, Pasay City</t>
  </si>
  <si>
    <t>No. 2710 Figueroa St., Brgy. San Rafael, Pasay City</t>
  </si>
  <si>
    <t>No. 1915 Tramo Street, Sta Clara District, Pasay City</t>
  </si>
  <si>
    <t>No. Unit B-5, Lancaster Townhouse, No. 320 Lancaster Street, Barangay San Rafael, Pasay City</t>
  </si>
  <si>
    <t>T-15438</t>
  </si>
  <si>
    <t>PWOP - LRC # 03-0035 RTC Pasay Br. 119 - awaiting decision; annulment - awaiting resolution, CC # 0059- RTC Pasay Br. 112; deficiency - civil case # 02-239 RTC Makati City Br. 148-Pending resolution</t>
  </si>
  <si>
    <t>No. 137, San Sebastian St., San Antonio Valley 6, Barangay San Dionisio, Parañaque City</t>
  </si>
  <si>
    <t>44373 (under F/O)</t>
  </si>
  <si>
    <t>Title still registered under the name of former owner . Within redemption period; no possession; property is occupied by former owners</t>
  </si>
  <si>
    <t>TCT for consolidation under MBTC's name; redemption period has expired last June 1, 2008; With WOP for implementation; according to legal retainer, they have served a notice to vacate to the F/O on 5.28.08, However, before the implementation of writ; F/O filed a motion to quash the writ on 05.29.08. The bank filed opposition thereto on 06.05.08; the sheriif cannot proceed with the implementation of the writ until the motion to quash shall have been resolved</t>
  </si>
  <si>
    <t>No. 77 Jericho Streets, Multinational Village, Brgy. Moonwalk, Parañaque City, Metropolitan Manila</t>
  </si>
  <si>
    <t>136407 to 136410 under (F/O)</t>
  </si>
  <si>
    <t>303 + 34 + 39</t>
  </si>
  <si>
    <t>Lots improved w/ residential building, covered dirty kitchen &amp; a swimming pool</t>
  </si>
  <si>
    <t xml:space="preserve">TCTs still registered under the name of the former owner - redemption period to expire on 10.22.09. Appraiser was not able to enter the premises as former owner was not around at the time of inspection </t>
  </si>
  <si>
    <t>Residential lot w/ dilapidated residential building</t>
  </si>
  <si>
    <t>with pending deficiency claim case</t>
  </si>
  <si>
    <t>TCT not yet consolidated; within redemption period (redemption period to expire on 6-27-09; WOP has been issued</t>
  </si>
  <si>
    <t>No. 40 Montreal Street, Barangay E. Rodriguez, Cubao District, Quezon City</t>
  </si>
  <si>
    <t>N-314844</t>
  </si>
  <si>
    <t xml:space="preserve">S7 RA 26 annotated at the back of TCT; appraiser was not able to enter the premises as no one was around and gate was padlocked at the time of inspection; with pending PWOP case todate per Atty. Lopez.  </t>
  </si>
  <si>
    <t>Notice  of levy annotated at the back of TCT pursuant to the Writ of execution issued by RTC of Manila. Br. 50 in civil case # 96-80845, Peoples Trans. - East Asia Insurance Corp. vs. William Tan. Polygon does not close under TCT- V-69247; per EAR, property is prone to flooding. erroneous lot no. indicated in TCT/tax dec. under T-69247; per APRD record lot no. should be 16 instead of 61</t>
  </si>
  <si>
    <t>Lot 7, Salvador Street, Barangay Palasan, Valenzuela City</t>
  </si>
  <si>
    <t>V-59740</t>
  </si>
  <si>
    <t>w/ Sec. 4, Rule 74. No possession</t>
  </si>
  <si>
    <t>No. 58 Pio Valenzuela St., Barangay Marulas, Valenzuela City</t>
  </si>
  <si>
    <t>V-41319 (under the name of former owner)</t>
  </si>
  <si>
    <t>Unit No. 9-2F,9th Flr.,  EGI - Rufino Plaza Condominium, Sen Gil J. Puyat Corner Taft Avenue, Pasay City</t>
  </si>
  <si>
    <t>Unit No. 10-4A, 10th Flr.,  EGI - Rufino Plaza Condominium, Sen Gil J. Puyat Corner Taft Avenue, Pasay City</t>
  </si>
  <si>
    <t>Unit No. 10-4E, 10th Flr.,  EGI - Rufino Plaza Condominium, Sen Gil J. Puyat Corner Taft Avenue, Pasay City</t>
  </si>
  <si>
    <t>Unit No. 10-4F, 10th Flr.,  EGI - Rufino Plaza Condominium, Sen Gil J. Puyat Corner Taft Avenue, Pasay City</t>
  </si>
  <si>
    <t>No. 3001 P. Santos &amp; C. Jose Streets (thru lot), Malibay, Pasay City</t>
  </si>
  <si>
    <t>145638 &amp; &amp; 145639</t>
  </si>
  <si>
    <t>964.37+138</t>
  </si>
  <si>
    <t>Residential lot improved w/ two (2) storey res'l &amp; warehouse building</t>
  </si>
  <si>
    <t>Annulment of consolidated title w/ prayer for injunction CN # 02-008 RTC Pasay; pre trial of second annulment case set on March 26, 2008</t>
  </si>
  <si>
    <t>Kalayaan Avenue corner Unnamed Brgy. Road, Teacher's Bliss Compund, MIA District, Brgy. 201, Zone 20, Pasay City, Metropolitan Manila</t>
  </si>
  <si>
    <t>Property is occupied by squatters</t>
  </si>
  <si>
    <t>PGC17</t>
  </si>
  <si>
    <t>Unit W-2703-A, 27th Floor, Tektite Tower Condominium (West), Exchange Road, Ortigas Center, Pasig City</t>
  </si>
  <si>
    <t>PT-37796, PT-37800-37801</t>
  </si>
  <si>
    <t>211+12.50+12.50</t>
  </si>
  <si>
    <t>Office  Condominium Unit w/  2 prkg slots</t>
  </si>
  <si>
    <t>with nullification of foreclosure proceedings &amp; mortgage documents</t>
  </si>
  <si>
    <t>PGC18</t>
  </si>
  <si>
    <t>Unit W-2703-B, 27th Floor, Tektite Tower Condominium (West), Exchange Road, Ortigas Center, Pasig City</t>
  </si>
  <si>
    <t>PT-37797, PT-37802-37803</t>
  </si>
  <si>
    <t>112+12.50+12.50</t>
  </si>
  <si>
    <t>Units 501 &amp; 502 Pacific Center, San Miguel Ave.,  Ortigas Center, Pasig City</t>
  </si>
  <si>
    <t>PT-35541, PT-35542 &amp; PT-35543</t>
  </si>
  <si>
    <t>142.84 &amp; 12.0</t>
  </si>
  <si>
    <t>Adjoining Office Condominium Units w/ 1 prkg slot</t>
  </si>
  <si>
    <t>22nd Floor &amp; Parking No. B-307 to B-316, Wynsum Corporate Plaza, No. 22 Emerald Avenue (thru Ruby Road), Ortigas Center, Pasig City</t>
  </si>
  <si>
    <t>PT-31021 &amp; 31211 (F/O)</t>
  </si>
  <si>
    <t>1,216.62 (Condo) &amp; 10- parking slot(12.50 sq. m.-each)</t>
  </si>
  <si>
    <t>Condominiun unit w/ ten (10) parking slot)</t>
  </si>
  <si>
    <t>CCTs are still registered under the name of former owner; CCTs for consolidation under the bank's name are missing</t>
  </si>
  <si>
    <t>Unit 1201 (NE-R-121) 12 th Floor Gold Loop Towers, Escriva Drive, Ortigas Center Pasig City</t>
  </si>
  <si>
    <t>PT-35246</t>
  </si>
  <si>
    <t>Escriva (Amber) Avenue, Ortigas Commercial Complex, San Antonio (Oranbo), Pasig City</t>
  </si>
  <si>
    <t>PT-133812</t>
  </si>
  <si>
    <t>sale subject to clearance of top management</t>
  </si>
  <si>
    <t>Maxville XII Road, M. Eusebio Avenue, Barangay Maybunga, Pasig City</t>
  </si>
  <si>
    <t>PT-109349 &amp; PT-109350</t>
  </si>
  <si>
    <t>Two (2) storey warehouse building</t>
  </si>
  <si>
    <t>Lot 3-A-2, E. Rodriguez, Jr. Avenue and Laon-Laon Street, Barangay Ugong, Pasig City</t>
  </si>
  <si>
    <t>PT-127250</t>
  </si>
  <si>
    <t>No. 28 Carlos P. Garcia Avenue (C-5), Barangay Ilog, Pasig City</t>
  </si>
  <si>
    <t>PT-118370</t>
  </si>
  <si>
    <t>Lot improved w/ a building</t>
  </si>
  <si>
    <t>Property is being leased to JMI Auto Parts &amp; Services (MBTC tenant); contract of lease will expire on Dec. 31, 2008; Title with carry over annotations of sale of the portion of the land to the Republic of the Philippines for road widening</t>
  </si>
  <si>
    <t>Melon Street, Valle Verde 1, Pasig City, Metropolitan Manila</t>
  </si>
  <si>
    <t>30557 (under F/O)</t>
  </si>
  <si>
    <t>Lot improved w/ two (2) storey residential building</t>
  </si>
  <si>
    <t>TCT not yet consolidated &amp; still under redemption period; expiry of redemption is on  2-1-09; occupied by former owner; with pending case as of 7-10-08 PWP - MBTC vs. Sps. Cua; LRC case # R-7023-PSG, RTC-Pasig City Br. 167 per Atty. Ira, trial stage, former owner is opposing PWP</t>
  </si>
  <si>
    <t>23rd Floor, Parking Nos. B-317 to B-327, Wynsum Corporate Plaza, F. Ortigas, Jr. Road (Emerald Avenue), Ortigas Center, Pasig City</t>
  </si>
  <si>
    <t>PT-31022 &amp; PT-31212</t>
  </si>
  <si>
    <t>1199.95 + 11 parking slots @ 12.50 sq. m.</t>
  </si>
  <si>
    <t>CCTs not yet consolidated; awaiting status of petition for issuance of new owner's copy of the missing CCTs from Atty. Kim Roxas; no internal pictures were taken as appraiser was not allowed by management / tenants; occupied by JFE Engineering Corp. tenant of MBTC</t>
  </si>
  <si>
    <t>No. 433 F. Legaspi Street, Parkwood Green Executive Village, Phase IV, Barangay Maybunga, Pasig City</t>
  </si>
  <si>
    <t>PT-101706 to PT-101708 (under F/O)</t>
  </si>
  <si>
    <t>1337+130</t>
  </si>
  <si>
    <t>Lots improved w/ commercial building</t>
  </si>
  <si>
    <t xml:space="preserve">Title still registered under the name of former owner; The commercial bldg. and garage is occupied by Living Food Company while the 2 single-storey stuctures erected on lot 2 (PT-101707) which is not given any value by the appraiser occupied by JTO Trading (bicycle depot) </t>
  </si>
  <si>
    <t>No. 119 (formerly No. F9 1159), Esguerra (Acacia) Street, Barangay Pinagbuhatan, Pasig City</t>
  </si>
  <si>
    <t>PT-122431 &amp; PT-122432</t>
  </si>
  <si>
    <t>Lots improved w/ three (3)-storey dilapidated building</t>
  </si>
  <si>
    <t>Per EAR, there is an existing barbershop &amp; junkshop in the front portion of the property.</t>
  </si>
  <si>
    <t>QC86</t>
  </si>
  <si>
    <t>Lot 4, Blk. 3, Vista Real Classica, Phase 1B &amp; II, Matandang Balara, Quezon City</t>
  </si>
  <si>
    <t>N-249462</t>
  </si>
  <si>
    <t>No 2007 RETR on file; Lis pendens annotated at the back of TCT . CC 262-V-01, for annulment of mortgage is pending with  Br. 75; WOP issued; retainer to file motion w/ RTC to order sheriff to implement WOP</t>
  </si>
  <si>
    <t>No. 29 P. Miranda Street, San Isidro Village, Balubaran, Valenzuela City</t>
  </si>
  <si>
    <t>V-69252 &amp; V-69253</t>
  </si>
  <si>
    <t>279.05+60.81</t>
  </si>
  <si>
    <t>Res'l lots improved w/ two(2) storey res'l bldg.</t>
  </si>
  <si>
    <t>No updated RETR; for inspection;w/ pending case for annulment of foreclosure proceedings, external counsel filed motion to dismiss on 3.19.2007, as spouses have not been actively pursuing the case; court has not ruled upon motion to dismiss to date; awaiting update on PWOP from Atty. Magpayo; former owner still ocupying the property.</t>
  </si>
  <si>
    <t>MacArthur Highway, Barangay Malinta, Valenzuela City</t>
  </si>
  <si>
    <t>V-71901 &amp; V-71902</t>
  </si>
  <si>
    <t>Commercial lot improved w/ dilapidated comc'l bldgs.</t>
  </si>
  <si>
    <t xml:space="preserve">awaiting updates on Annulment of Mortgage &amp; Foreclosure Case </t>
  </si>
  <si>
    <t>Lot 14, Along Kamagong St., Fortune Village 6, Barangay Parada, Valenzuela City</t>
  </si>
  <si>
    <t>V-29992</t>
  </si>
  <si>
    <t>Residential lot w/ bodega (partly vacant</t>
  </si>
  <si>
    <t>TCT still registered under the name of Philbank; original owner's duplicate copy of TCT is missing; bodega is reportedly owned by a certain Nenita Balajadia; written off in the books of GBHI</t>
  </si>
  <si>
    <t>Lot 1197-C &amp; Lot 1197-B-2-B, NPC Transmission Line (C.F. Natividad St.),Barangay Bagbaguin, Valenzuela City</t>
  </si>
  <si>
    <t>V-63137 &amp; V-63138</t>
  </si>
  <si>
    <t>Industrial/residential lots</t>
  </si>
  <si>
    <t>Ind'l/Res'l</t>
  </si>
  <si>
    <t>Subject property does no have a legal road right of way as the street fronting it is part of NPC transmission line area; w/ squatters - 31 families</t>
  </si>
  <si>
    <t>De Joya Apartment, Pasong Balete Drive, Barangay Marulas, Valenzuela City</t>
  </si>
  <si>
    <t>V-35397 (under Philbank)</t>
  </si>
  <si>
    <t>Encarnacion Street, Barangay Marulas, Valenzuela City</t>
  </si>
  <si>
    <t>V-70023</t>
  </si>
  <si>
    <t>210+15</t>
  </si>
  <si>
    <t>Notice of levy annoted on TCT, executed by RTC of Valenzuela, Br. 171, CC # 701-V-95</t>
  </si>
  <si>
    <t>Maysan Road, Barangay Maysan, Valenzuela City</t>
  </si>
  <si>
    <t>V-61663 &amp; V-61664</t>
  </si>
  <si>
    <t>Malinis Street, Barangay Lawang Bato, Valenzuela City</t>
  </si>
  <si>
    <t>V-73273 to V-73278</t>
  </si>
  <si>
    <t>Industrial lot</t>
  </si>
  <si>
    <t>W/ pending case as of 7-22-08 MBTC vs. A. De Vera CC # 222 V-00 RTC Valenzuela Br. 75 for replevia: preliminary to an extra - judicial foreclosure sale of REM)</t>
  </si>
  <si>
    <t>No. 370 F. San Diego Street (Int.), Barangay Viente Reales, Valenzuela City, Metropolitan Manila</t>
  </si>
  <si>
    <t>V-43112</t>
  </si>
  <si>
    <t>2641+67+435+25</t>
  </si>
  <si>
    <t>TCT not yet consolidated - expiry of redemption period is on 6-12-09; no possession</t>
  </si>
  <si>
    <t>No. 4259 Orosco Street, Barangay Mapulang Lupa, Valenzuela City</t>
  </si>
  <si>
    <t>V-87644 &amp; V-87645</t>
  </si>
  <si>
    <t>126+132</t>
  </si>
  <si>
    <t>Lots improved w/ apartment buildings</t>
  </si>
  <si>
    <t>S4 R 74 annotated on TCTs; occupied by lessess per EAR; PWP - LRC case # 19-V-08, RTC Valenzuela Br. 171, trial stage as of 9/24/08; civil case # S6-V-08 RTC Valenzuela City Br. 172 for annulment of foreclosure, trial stage as of 9-24-08</t>
  </si>
  <si>
    <t>Avocado Street, Christ the King Village, Barangay Bagbaguin, Valenzuela City</t>
  </si>
  <si>
    <t>V-87641 to V-87643</t>
  </si>
  <si>
    <t>261+75+167</t>
  </si>
  <si>
    <t>Lots improved w/ residential buildings</t>
  </si>
  <si>
    <t>No tax declaration for 1 -storey residential bldg. erected on property covered by TCT V-87641; properties are still occupied by former owner; S4 74 annotated at the back of TCTs; PWP - LRC Case 19-V-08 RTC Valenzuela City BR. 171; TRIAL stage as of 9.24.08; civil case # 86-V-08 RTC Valenzuela Br. 172 for annulment of foreclosure Roberto Cayabyab &amp; MBTC et.al TRIAl STAGE; civil case no. 142-V-06 RTC Valenzuela Br. 75 for injunction, Marjorie Ramirez et.al vs. Roberto Cayabyab &amp; MBTC, Pre-trial stage as of 9-24-08</t>
  </si>
  <si>
    <t xml:space="preserve">Marble Villas Executive Homes, Barangay Ugong, Valenzuela City, Metropolitan Manila </t>
  </si>
  <si>
    <t>V-73349 to V-73463 (115 TCTs)</t>
  </si>
  <si>
    <t>TCTs with annotation of lis pendens ; civil case no. 57-V-02, RTC of Valenzuela Br. 172 filed by Sps. Rufino &amp; Jeanette Maliwat for TCTs V-73349 to V-73463; V-73472; right-of- way four meters wide is annotated on TCTs V-73449 to V-73471; grant of right of way executed by Jeanette Maliwat consisting of 515 sq. m. for the perpetual &amp; exclusive use of all the individual units/ lots of Marble Villas Executive Townhouse, annotated at the back of TCT V-73472</t>
  </si>
  <si>
    <t>No. 100 Interior Jacinto Street (Dalag Street), Sitio Malinis, Brgy. Lawang Bato (Brgy. Bagbaguin) Valenzuela City, Metropolitan Manila</t>
  </si>
  <si>
    <t>V-4177 &amp; V-7989</t>
  </si>
  <si>
    <t>Lots improved w/ res'l buildings &amp; dilapidated warehouse bldgs.</t>
  </si>
  <si>
    <t>TCT still registered under the name of the former owner; within redemption period; no copy of tax dec under former owner; property is occupied by Karakid Ent. Owned by a certain Sonny Jimenez; the residential bldgs. are occupied by Sonny Jimenez &amp; workers; residential bldgs. are also erected in the easement along the creek, occupied by relatives of former owner per EAR</t>
  </si>
  <si>
    <t>V-24108</t>
  </si>
  <si>
    <t>Lot improved w/ dilapidated warehouse building</t>
  </si>
  <si>
    <t>TCT still registered under the name of the former owner; within redemption period; no copy of tax dec. under former owner; property is occupied by Karakid Ent, owned by a certain Sonny Jimenez; residential bldgs. are also erected in the easement along the creek, occupied by relatives of former owner per EAR</t>
  </si>
  <si>
    <t>No. 562 West Service Road, Barangay Paso de Blas, Valenzuela City</t>
  </si>
  <si>
    <t>B-13032 &amp; B-54894 (under F/O)</t>
  </si>
  <si>
    <t>132+3348</t>
  </si>
  <si>
    <t>Lots improved w/ (2) storey office building &amp; lofty one (1) storey warehouse</t>
  </si>
  <si>
    <t>Titles still registered under the name of former owner; property is occupied by caretaker; with pending foreclosure case as of 11.11.08; case # F-53-V-01, EJF- TCT No. -B-13032 &amp; Case # F-54-V-01, EJF- TCT No. B-54894 office of the Notary Public for Valenzuela City; Auction Set on 20 Sept. 2001, was suspended due to TRO &amp; Writ of Preliminary Injunction issued by RTC Valenzuela; With Injunction case as of 11.11.08; Juan Yutingco Corp. David Yu Hua Ming, et. al vs. MBTC et al, CC # 216 - V-01, RTC Valenzuela, Br. 75 Pending resolution</t>
  </si>
  <si>
    <t>No. 21 Dama de Noche Street, Bahayang Pag-asa Subd., Barangay Maysan, Valenzuela City</t>
  </si>
  <si>
    <t>V-78881 &amp; 78882</t>
  </si>
  <si>
    <t>No possession as of 10.07.08 per Admin; the building is occupied by a certain Crismoune Alagde; per our records, PWOP was filed in 1997(Atty. Cezar Villar) but no updated status;  PWOP- Case # 6-V-98 RTC Br. 72 Valenzuela; not TD on file</t>
  </si>
  <si>
    <t>No. 33 St. Louie Street, St., Louie Compound, Barangay Malinta, Valenzuela City</t>
  </si>
  <si>
    <t>V-72122, V-72213 &amp; 72214</t>
  </si>
  <si>
    <t>Lot improved w/ building</t>
  </si>
  <si>
    <t>Property is occupied by former owner; No TD for the building on file; Lis Pendens annotated at the back of TCTs, CC # 77-V-00, RTC Valenzuela, Sps. Cu vs. Solidbank Corp. et. al; notice of levy annotated at the back of TCTs, CC # 98-91585 Good Lending and Resources vs. Sps. Cu</t>
  </si>
  <si>
    <t>Lot 11, Blk. 3Vista Real Classica, Phase 1B &amp; II, Matandang Balara, Quezon City</t>
  </si>
  <si>
    <t>N-249465</t>
  </si>
  <si>
    <t>Lot 12, Blk. 3, Vista Real Classica, Phase 1B &amp; II, Matandang Balara, Quezon City</t>
  </si>
  <si>
    <t>N-249466</t>
  </si>
  <si>
    <t>Lot 14, Blk. 3, Vista Real Classica, Phase 1B &amp; II, Matandang Balara, Quezon City</t>
  </si>
  <si>
    <t>N-249467</t>
  </si>
  <si>
    <t>QC54</t>
  </si>
  <si>
    <t>No. 97 Visayas Ave., Project 6, Quezon City</t>
  </si>
  <si>
    <t>N-252494 &amp; N-252495</t>
  </si>
  <si>
    <t>158+150</t>
  </si>
  <si>
    <t>Comc'l building</t>
  </si>
  <si>
    <t>Aurora Boulevard &amp; 15th Ave., Cubao District, Quezon City</t>
  </si>
  <si>
    <t>Commercial Building</t>
  </si>
  <si>
    <t>No TD on land &amp; improvement under consolidated bank</t>
  </si>
  <si>
    <t>Greenmeadows Avenue, Greenmeadows Subdivision, Murphy District, Quezon City</t>
  </si>
  <si>
    <t>N-240770</t>
  </si>
  <si>
    <t>w/ sec. 7 RA 26; w/ pending case - Nullification of foreclosure, mortgage; w/ squatters; no possession</t>
  </si>
  <si>
    <t>Lot 25, Blk. 17, Grant St., Filinvest Homes II, Phase B, Quezon City</t>
  </si>
  <si>
    <t>N-239521</t>
  </si>
  <si>
    <t xml:space="preserve">With Sec. 7 RA 26 </t>
  </si>
  <si>
    <t>Unit 304, Woodland Townhomes, 5th Ave., Cubao, Quezon City</t>
  </si>
  <si>
    <t>N-31219</t>
  </si>
  <si>
    <t>Mindanao Ave., Brgy. Pasong Putik, Q.C.</t>
  </si>
  <si>
    <t>N-202788</t>
  </si>
  <si>
    <t>w/ SEC 7 RA 26</t>
  </si>
  <si>
    <t>No. 40 Visitation corner St. Andrew Streets corner Visitation Streets, Sacred Heart Village, Phase III, Novaliches, Caloocan City</t>
  </si>
  <si>
    <t>C-378503, C-378502 &amp; C-378504</t>
  </si>
  <si>
    <t>With lis pendens ; civil case no. C-21053, RTC - Caloocan Br. 126 for nullification of foreclosure proceedings and loan documents with damages; as of 6-04-08, case still undergoing trial stage w/ the plaintiffs time to present evidence per Atty. Tuason</t>
  </si>
  <si>
    <t>No. 34 Villareal corner San Martin Streets, Barangay San Bartolome, Novaliches, Quezon City</t>
  </si>
  <si>
    <t>N-172848</t>
  </si>
  <si>
    <t>39.22+60.20+48.96</t>
  </si>
  <si>
    <t>Residential lot improved w single storey w/ basement</t>
  </si>
  <si>
    <t>Sec. 7 RA 26 annotated on TCT; civil case Q-04-52965, injunction case filed by the tenant, Walter Santillan still undergoing trial; with court case; no possession former owner won when he filed the possession case at the RTC, the bank appealed the case at CA &amp; won; awaiting for the finality of CA decision,, or notice that it has been appealed to the SC; dilapidated structure not included in the valuation; civil case no. Q-02-46114, RTC BR.100 RE; annulment case filed by former owner; pending resolution as of May 23, 2008</t>
  </si>
  <si>
    <t>No. 30, Maalalahanin Street, Teachers Village, East Diliman District, Quezon City, Metropolitan Manila</t>
  </si>
  <si>
    <t>N-238491 to N-238495 &amp; N-240988(6 titles)</t>
  </si>
  <si>
    <t>Residential lot improved w/ (5 unit) apartment building</t>
  </si>
  <si>
    <t>257689 &amp; 257690</t>
  </si>
  <si>
    <t>no Tax declaration on improvement under MBTC</t>
  </si>
  <si>
    <t>P. Guevarra St., Sampaloc, Manila</t>
  </si>
  <si>
    <t>270423 &amp; 270424</t>
  </si>
  <si>
    <t>Residential vacant lots</t>
  </si>
  <si>
    <t>w/ squatters</t>
  </si>
  <si>
    <t>No. 1916 Singalong Street, Barangay 688, Zone 75, Malate, Manila</t>
  </si>
  <si>
    <t>Legarda corner Gastambide Streets, Sampaloc Manila</t>
  </si>
  <si>
    <t>N-260514</t>
  </si>
  <si>
    <t>Residential/commercial building</t>
  </si>
  <si>
    <t>With pending civil case no. Q-01-45229 (annulment case) &amp; PWOP (LRC Case No. Q-14297); supreme court (SC Gr. No. 181754) as of 04.28.08; title w/ carry over annotation of lis pendens ; expired lease contract in favor of Phil. Seven Properties Corp., warrant Levy filed by Local Gov't. of Manila; &amp; certificate of sale in favor of Jesus Nepomuceno</t>
  </si>
  <si>
    <t>Unit 1, Commercial 1st Floor, Villa Corazon Condominium, Nos. 512-516 2nd Street, San Miguel, Manila</t>
  </si>
  <si>
    <t>TCT not yet consolidated (due to injunction); with civil case # 03-106605 RTC Br. 25 Mla., Sps. Cruz &amp; Villa Corazon Condo. Assoc., Inc. vs. MBTC, for annulment of foreclosure,  Injunction &amp; damages; with application for Writ for Preliminary Injunction &amp; TRO on trial stage per external counsel (S &amp; V Law office); per external counsel PWOP not filed due to injunction</t>
  </si>
  <si>
    <t>Unit 2, Commercial 1st Floor, Villa Corazon Condominium, Nos. 512-516 2nd Street, San Miguel, Manila</t>
  </si>
  <si>
    <t>Unit 3, Commercial 1st  Floor, Villa Corazon Condominium, Nos. 512-516 2nd Street, San Miguel, Manila</t>
  </si>
  <si>
    <t>Unit 32 3rd Floor, New Divisoria Center Condominium, Sta. Elena corner Tabora Sts., Binondo, Manila</t>
  </si>
  <si>
    <t>CCT-42176</t>
  </si>
  <si>
    <t>w/ annulment case , CC-00-97252, RTC Manila</t>
  </si>
  <si>
    <t>Nos. 547, 549 and 551 V. del Fiero Street, Gagalangin, Tondo, Manila</t>
  </si>
  <si>
    <t>T-252703</t>
  </si>
  <si>
    <t>Tayuman corner Kusang Loob Streets, Sta Cruz District, Manila</t>
  </si>
  <si>
    <t>Lot w/ imprvt</t>
  </si>
  <si>
    <t>Lot 14, Blk. 1845, Lavezares and Camba Streets, District of San Nicolas, Manila</t>
  </si>
  <si>
    <t>No. 531 Antipolo Street, Barangay 169 Zone 15, Gagalangin, Tondo District, Manila</t>
  </si>
  <si>
    <t>Residential lot w/ residential building</t>
  </si>
  <si>
    <t>No possession; w/ lis pendens - annulment of foreclosure sale</t>
  </si>
  <si>
    <t>Condo</t>
  </si>
  <si>
    <t>No. 585 Manga Avenue, Barangay Santol, Sampaloc District, Manila</t>
  </si>
  <si>
    <t>475+373+396+758</t>
  </si>
  <si>
    <t xml:space="preserve">Lot improved w/ res'l bldg. &amp; warehouse </t>
  </si>
  <si>
    <t>Only one improvement is declared; TCT with annotation of agreement where in the registered owner agree &amp; oblige to maintain a private alley atleast three (3) meters in width</t>
  </si>
  <si>
    <t>Arellano Avenue corner del Pilar Street, District V, Singalong /San Andres (Sta. Ana), Manila</t>
  </si>
  <si>
    <t>Residential/commercial lot w/ ornamental plant nursery</t>
  </si>
  <si>
    <t>Res'l/comcl</t>
  </si>
  <si>
    <t>Per EAR, property is being used as plant nursery; Civil Case # 99-95722 for breach of contract, annulment etc - for verification; polygon does not close</t>
  </si>
  <si>
    <t>Lot 1Blk. 2047, Dasmariñas corner Ugalde Streets, Binondo District, Manila</t>
  </si>
  <si>
    <t>Commercial building</t>
  </si>
  <si>
    <t>No. 929 Sto. Cristo Street, Tondo, Manila</t>
  </si>
  <si>
    <t>257720 &amp; 257721</t>
  </si>
  <si>
    <t>Commercial lots improved w/ four (4) storey comc'l bldg.</t>
  </si>
  <si>
    <t>PWOP-pending resolution of MR filed by MJM as of 5-19-08; annulment - trial stage as of 5-19-8; proposed rehabilitation plan (CC # 04-110075), awaiting entry of final judgement as of 5-19-08, decision in favor of MBTC but may still be appealed</t>
  </si>
  <si>
    <t>Unit 1611 Tytana Centre Condominium, Plaza Lorenzo Ruiz corner Veronica and Oriente Streets, Binondo District, Manila</t>
  </si>
  <si>
    <t>TCT &amp; tax declaration are under the name of Asian Bank</t>
  </si>
  <si>
    <t>State Centre Condominium, No. 133 Juan Luna corner Ingreso, Rentas and Muelle de Binondo Streets, Binondo District, Manila</t>
  </si>
  <si>
    <t>11309 (under Philbank)</t>
  </si>
  <si>
    <t>No.2324 G. Tuazon corner Batanes Streets, Barangay 541 Balic-Balic, Sampaloc District, Manila</t>
  </si>
  <si>
    <t>T-187202 Ind. To 187205 Ind.</t>
  </si>
  <si>
    <t>Lot improved w/ commercial/residential building</t>
  </si>
  <si>
    <t>Missing titles; w/ unidentified tenants</t>
  </si>
  <si>
    <t>Unit 906, 9th floor, Federal Tower, Dasmariñas corner Muelle de Binondo Sts., Binondo District, Manila</t>
  </si>
  <si>
    <t>No. 431 and 433 San Fernando Street, San Nicolas, Manila</t>
  </si>
  <si>
    <t>261065 &amp; 261066 (under F/O)</t>
  </si>
  <si>
    <t>Lots improved w/ five (5)-storey residential/commercial building with penthouse</t>
  </si>
  <si>
    <t>Quezon Boulevard, Sta. Cruz, District, Manila</t>
  </si>
  <si>
    <t>249617 to 249623</t>
  </si>
  <si>
    <t>Lots improved w/ theater</t>
  </si>
  <si>
    <t>Lis Pendens annotated at the back of TCTs;  civil case 98-88370 re: declaration of nullity of REM and damages; Dr. Ambrocio Reyes et. al vs. MBTC; per email dtd 06.05.08 of Atty. Jocelyn Legaspi, the bank lost the case in the supreme court and there is a pending proposal for settlement; no possession per inspection dtd. 8.1.08; the bank only owns 1/16th on the entire property, there are 15 other claimants</t>
  </si>
  <si>
    <t>No. 1011 Pres. Quirino Avenue, Pandacan District, Manila</t>
  </si>
  <si>
    <t>156338 (under F/O)</t>
  </si>
  <si>
    <t>122+76</t>
  </si>
  <si>
    <t>Lot improved w/ gas station office&amp; gas station shed</t>
  </si>
  <si>
    <t>TCT not yet consolidated. Within redemption period COS on file not annotated; per EAR the gas station office serves as workers shelter at the time of inspection (10.29.08) the gas station is owned by Elena Somabong; no possession</t>
  </si>
  <si>
    <t>No. 603 (formerly No. 555) J.P. Rizal St., Brgy. Malanday, Marikina City</t>
  </si>
  <si>
    <t>No. 6 (48) Dalsol Streets, GSIS Village, Barangay Sangandaan, Quezon City</t>
  </si>
  <si>
    <t>Quirino Highway, Barangay Greater Lagro, Novaliches, Quezon City</t>
  </si>
  <si>
    <t>N-305874 to N-305877</t>
  </si>
  <si>
    <t>Commercial lots improved w/ comc'l bldg.</t>
  </si>
  <si>
    <t>S7 RA 26 annotated at the back of TCTs; no tax dec for the improvement; property is being used as a motorpool; commercial building is occupied by tenants as of 5.26.08; for execution of compromise agreement (granted by the court) per IOL of Atty. Tuason dtd. 6.27.08 JK will Dacion to us the four properties &amp;  MBTC will convey to JK a certain property with TCT - N-210408 located in North Fairview, 2-C. JK will turn over subject properties as soon as TCT N-210408 is transferred in its name</t>
  </si>
  <si>
    <t>14th Avenue, Barangay Socorro, Cubao, Quezon City</t>
  </si>
  <si>
    <t>N-236372</t>
  </si>
  <si>
    <t>Residential building (5- door) apartment bldg.</t>
  </si>
  <si>
    <t>No possession occupied by former owner (rented out by F.O. to Oilens); w/ annulment of mortgage &amp; foreclosure proceedings civil case # 9854 Rigor vs. MBTC</t>
  </si>
  <si>
    <t>Lot 810-G-2-A, Godines Compound, Clemente Street, Novaliches, Quezon City</t>
  </si>
  <si>
    <t>N-139237</t>
  </si>
  <si>
    <t>TCT still registered under the name of Philbank; no tax declaration under Philbank; property occupied by informal settlers; no possession; interior lot no ROW; w/ Sec. 7 RA 26 annotation</t>
  </si>
  <si>
    <t>TCT still registered under the name of Global Business Bank.no update association dues/RET</t>
  </si>
  <si>
    <t>Unit 3, Basement 1 &amp; 2, Atherton Place Condominium, Tomas Morato corner A. Roces Avenues, Brgy. Kristong Hari, Quezon City, Metropolitan Manila</t>
  </si>
  <si>
    <t>N-26452</t>
  </si>
  <si>
    <t>No. 59 Yale Street, Barangay E. Rodriguez, Cubao, Quezon City</t>
  </si>
  <si>
    <t>RT-86833 (340723) under F/O</t>
  </si>
  <si>
    <t>No. 58 Kamagong Street, Monte Vista Subd., Barangay Industrial Valley, Marikina City</t>
  </si>
  <si>
    <t>N-23957 (under F/O)</t>
  </si>
  <si>
    <t>Lot improved w/ two (2) -storey residential building</t>
  </si>
  <si>
    <t xml:space="preserve">Title still registered under name of former owner. Per EAR, property is occupied by Domingo Jaime &amp; family; per Atty. Legaspi, PWOP not yet filed as of 10.13.08; awaiting DIA report on occupants of the property. Adverse claim filed by Raymundo Ramos annotated at the back of TCT </t>
  </si>
  <si>
    <t>MNTC18</t>
  </si>
  <si>
    <t>Lot 5, Blk. 28, Ronda Del Greco St., Susana Heights Village I, Brgy. Bagbagan, Muntinlupa City</t>
  </si>
  <si>
    <t>Res'l vacant lot</t>
  </si>
  <si>
    <t>Soldier's Hills Access Rd., Brgy. Putatan, Muntinlupa City</t>
  </si>
  <si>
    <t>030</t>
  </si>
  <si>
    <t xml:space="preserve">w/ annotated lease agreement in favor of Caltex up to 2014; No tax declaration on improvement </t>
  </si>
  <si>
    <t>C-02, Asian Star Condominium Building, Asian Drive cor. Jakarta Lane &amp; Singapore Lane, Filinvest Corporate City, Barangay Alabang, Muntinlupa City</t>
  </si>
  <si>
    <t>1404, Asian Star Condominium Building, Asian Drive cor. Jakarta Lane &amp; Singapore Lane, Filinvest Corporate City, Barangay Alabang, Muntinlupa City</t>
  </si>
  <si>
    <t>Office Condominium unit</t>
  </si>
  <si>
    <t>1405, Asian Star Condominium Building, Asian Drive cor. Jakarta Lane &amp; Singapore Lane, Filinvest Corporate City, Barangay Alabang, Muntinlupa City</t>
  </si>
  <si>
    <t>1601, Asian Star Condominium Building, Asian Drive cor. Jakarta Lane &amp; Singapore Lane, Filinvest Corporate City, Barangay Alabang, Muntinlupa City</t>
  </si>
  <si>
    <t>1602, Asian Star Condominium Building, Asian Drive cor. Jakarta Lane &amp; Singapore Lane, Filinvest Corporate City, Barangay Alabang, Muntinlupa City</t>
  </si>
  <si>
    <t>1603, Asian Star Condominium Building, Asian Drive cor. Jakarta Lane &amp; Singapore Lane, Filinvest Corporate City, Barangay Alabang, Muntinlupa City</t>
  </si>
  <si>
    <t>1604, Asian Star Condominium Building, Asian Drive cor. Jakarta Lane &amp; Singapore Lane, Filinvest Corporate City, Barangay Alabang, Muntinlupa City</t>
  </si>
  <si>
    <t>1605, Asian Star Condominium Building, Asian Drive cor. Jakarta Lane &amp; Singapore Lane, Filinvest Corporate City, Barangay Alabang, Muntinlupa City</t>
  </si>
  <si>
    <t>2101, Asian Star Condominium Building, Asian Drive cor. Jakarta Lane &amp; Singapore Lane, Filinvest Corporate City, Barangay Alabang, Muntinlupa City</t>
  </si>
  <si>
    <t>2102, Asian Star Condominium Building, Asian Drive cor. Jakarta Lane &amp; Singapore Lane, Filinvest Corporate City, Barangay Alabang, Muntinlupa City</t>
  </si>
  <si>
    <t>2103, Asian Star Condominium Building, Asian Drive cor. Jakarta Lane &amp; Singapore Lane, Filinvest Corporate City, Barangay Alabang, Muntinlupa City</t>
  </si>
  <si>
    <t>2104, Asian Star Condominium Building, Asian Drive cor. Jakarta Lane &amp; Singapore Lane, Filinvest Corporate City, Barangay Alabang, Muntinlupa City</t>
  </si>
  <si>
    <t>2105, Asian Star Condominium Building, Asian Drive cor. Jakarta Lane &amp; Singapore Lane, Filinvest Corporate City, Barangay Alabang, Muntinlupa City</t>
  </si>
  <si>
    <t>2201, Asian Star Condominium Building, Asian Drive cor. Jakarta Lane &amp; Singapore Lane, Filinvest Corporate City, Barangay Alabang, Muntinlupa City</t>
  </si>
  <si>
    <t>2202, Asian Star Condominium Building, Asian Drive cor. Jakarta Lane &amp; Singapore Lane, Filinvest Corporate City, Barangay Alabang, Muntinlupa City</t>
  </si>
  <si>
    <t>2203, Asian Star Condominium Building, Asian Drive cor. Jakarta Lane &amp; Singapore Lane, Filinvest Corporate City, Barangay Alabang, Muntinlupa City</t>
  </si>
  <si>
    <t>Yakal corner Kamagong Streets, Neopolitan VI Subd., Sitio Seville, Barangay Pasong Putik, Quezon City</t>
  </si>
  <si>
    <t>N-165723 (under F/O)</t>
  </si>
  <si>
    <t>TCT still in process of consolidation</t>
  </si>
  <si>
    <t>with notice of lis pendens, Annulment of Foreclosure; w/ Sec 7. RA 26; no tax declaration for improvements erected under TCT no. T-253727</t>
  </si>
  <si>
    <t>Orient Street, Interville III Subd., Novaliches, Quezon City</t>
  </si>
  <si>
    <t>N-227682</t>
  </si>
  <si>
    <t>No.3 Silverlane Street, Silverland Village 1, Tandang Sora, Quezon City</t>
  </si>
  <si>
    <t>Don Wilfredo St., Don Enrique Heights, Barangay Matandang Balara, Quezon City</t>
  </si>
  <si>
    <t>Rivera Compound, Barangay Kaligayahan, Novaliches, Quezon City</t>
  </si>
  <si>
    <t>Lot 13, Rivera Compound, Barangay Kaligayahan, Novaliches, Quezon City</t>
  </si>
  <si>
    <t>N-261927</t>
  </si>
  <si>
    <t>Lot  7, 6 &amp; 10 Blk. 3, Manchester Avenue, Manchester Industrial Subdivision, Brgy. Sauyo, Novaliches District, Quezon City, Metropolitan Manila</t>
  </si>
  <si>
    <t>N-291881,N-291874 &amp; N-291873</t>
  </si>
  <si>
    <t>Lot w/ improvements</t>
  </si>
  <si>
    <t xml:space="preserve">S7 RA 26 annotated at the back of TCTs N-291881 &amp; N-291874 </t>
  </si>
  <si>
    <t>Aurora Boulevard, Barangay Mariana, New Manila, Quezon City</t>
  </si>
  <si>
    <t>N-266593</t>
  </si>
  <si>
    <t>No. 45 Yale St., Barangay E. Rodriguez, Cubao District, Quezon City</t>
  </si>
  <si>
    <t>N-259663 &amp; N-259664</t>
  </si>
  <si>
    <t>w/ case RTC BR. 99 QC. Civil case # Q-02-47584, Sps. Edmund Co &amp; Lili Co vs. MBTC(Breach of Contract, Annulment of Mortgage); with Sec. 7 RA 26, Sec. 4 Rule 74; possession - for verification</t>
  </si>
  <si>
    <t>Lot 1 &amp; 2, Blk. 433, Malasimbao corner Wayan and Inaman Sts., Barangay Masambong, Quezon City</t>
  </si>
  <si>
    <t>N-230175 &amp; N-230176</t>
  </si>
  <si>
    <t>1,980+1,057</t>
  </si>
  <si>
    <t>The street fronting the property is occupied by squatters; no tax declaration for the land/ building under bank's name; annulment of foreclosure case still pending; WOP case consolidated with annulment of foreclosure case by the court; civil case no Q-0039870; case elevated to the court of appeals</t>
  </si>
  <si>
    <t>Quezon Ave., Barangay West Triangle, Diliman, Quezon City</t>
  </si>
  <si>
    <t>N-281314</t>
  </si>
  <si>
    <t>Lot with dilapidated comc'l bldg.</t>
  </si>
  <si>
    <t>TCT w/ annotation of Sec. 7 RA 26; with pending Civil case No. REM-A-05-0174 Re-refund &amp; damages filed by former owner</t>
  </si>
  <si>
    <t>Lot 7, Blk. 4, Dionisio Royale Executive Homes, Greenville Subd., No. 38 Beethoven St., Barangay Sauyo, Quezon City</t>
  </si>
  <si>
    <t>N-227779</t>
  </si>
  <si>
    <t>Unfinished Townhouse Unit</t>
  </si>
  <si>
    <t>Sec. 7 Ra 26 annotated at the back of TCT; no tax declaration on unfinished townhouse</t>
  </si>
  <si>
    <t>Lot 11, Blk. 4, Dionisio Royale Executive Homes, Greenville Subd., No. 38 Beethoven St., Barangay Sauyo, Quezon City</t>
  </si>
  <si>
    <t>N-227781</t>
  </si>
  <si>
    <t>S7 RA 26 annotated  at the back of TCT</t>
  </si>
  <si>
    <t>No. 245 15th Ave., Barangay Silangan, Cubao, Quezon City</t>
  </si>
  <si>
    <t>RT-69077 (329158) &amp; RT-50948 (under FO)</t>
  </si>
  <si>
    <t>Not yet consolidated; w/ ongoing case for annulment</t>
  </si>
  <si>
    <t>Lot 41 &amp; 43, Blk. 218, Drachma Street, North Fairview Subd., Quezon City</t>
  </si>
  <si>
    <t>N-294391 (under MBTC) &amp; N-294392 (MBTC)</t>
  </si>
  <si>
    <t>Occupied by squatter per latest appraisal report; with Sec 7 RA 26 annotation; with pending PWP case as of 7-14-08. LRC case # Q-22898 (07), awaiting entry of the final judgement. Decision in favor of MBTC</t>
  </si>
  <si>
    <t>No. 756 Tandang Sora Ave, Barangay Old Balara, Quezon City, Metropolitan Manila</t>
  </si>
  <si>
    <t>N-201383 &amp; N-201384 (under the name of Asianbank)</t>
  </si>
  <si>
    <t>Residential - commercial lots improved w/ res'l comc'l bldg. (29 units)</t>
  </si>
  <si>
    <t>Lot 7, Blk. 1, Swallow Dr., Greenmeadows Subd., Quezon City</t>
  </si>
  <si>
    <t>N-253805</t>
  </si>
  <si>
    <t>Civil case no. Q-01-43617 for specific performance, injunction and damages etc. ongoing case as of 12.11.07</t>
  </si>
  <si>
    <t>Residential lot improved w/ old dilapidated res'l bldg.</t>
  </si>
  <si>
    <t>N-214385</t>
  </si>
  <si>
    <t>Commercial lot improved w/ two(2) storey res'l bldg.</t>
  </si>
  <si>
    <t>No updated RETR; TCT w/ annotation of Sec. 7 RA 26; no possession; no copy of tax declaration on improvement</t>
  </si>
  <si>
    <t>Lot 9, Blk. 7, Luzon Avenue, UP Suite Subd. II, (Area 9), Barangay Pasong Tamo, Tandang Sora District, Quezon City</t>
  </si>
  <si>
    <t>T-115464 (under Philbank)</t>
  </si>
  <si>
    <t>TCT still registered under the name of Philbank; tax declaration under Philbank; property is occupied by squatters; w/ Sec. 7 RA 26 annotated at the back of TCT</t>
  </si>
  <si>
    <t>A. Bonifacio Avenue, Barangay Balingasa, Balintawak District, Quezon City, Metropolitan Manila</t>
  </si>
  <si>
    <t>N-239524 to N-239526 &amp; N-242094</t>
  </si>
  <si>
    <t>Commercial/industrial lot w/ improvements</t>
  </si>
  <si>
    <t>Comc'l/Ind'l</t>
  </si>
  <si>
    <t>TCT with annotation of Sec.7 RA 26 for cancellation by APRD; as per Admin, lots cannot be sold separately; selling on a per lot basis will cause landlock to adjoining lots since the only access available is from A. Bonifacio Ave.; no current RETR on file; no tax dec for the three storey warehouse bldg.</t>
  </si>
  <si>
    <t>Maria Clara Street corner AIB Avenue, Barangay Sto. Domingo, Sta. Mesa Heights, Quezon City</t>
  </si>
  <si>
    <t>N-234540</t>
  </si>
  <si>
    <t>Gen.Lizardo St., Barangay Dioquino - Zobel, Quezon City</t>
  </si>
  <si>
    <t>N-239183 &amp; N-239184</t>
  </si>
  <si>
    <t>TCT with Sec. 4 Rule 74 annotation; with petition for cancellation by LWD; status of cancellation for verification; per EAR property is within a squatter colony; erected within the property is a barangay hall &amp; shanties; implementation of WOP deferred in 2003 office of the city mayor  wrote that instead of demolishing the barangay hall, barangay officials will just lease the property</t>
  </si>
  <si>
    <t>No. 24 Avelino Street, Xavierville Subd., Phase 2, Barangay Loyola Heights, Quezon City</t>
  </si>
  <si>
    <t>N-265925 to N-265929</t>
  </si>
  <si>
    <t>Gen. Tirona Street corner Tirad Pass, Balintawak, Caloocan City</t>
  </si>
  <si>
    <t>C-352883 to C-352885</t>
  </si>
  <si>
    <t>Lot improved with two (2) storey warehouse building</t>
  </si>
  <si>
    <t>With annulment case as of 5-29-08 - CC # C-19250, RTC Caloocan, Br. 216</t>
  </si>
  <si>
    <t>No. 138 Azucena Street, Brgy. Balintawak, Caloocan City, Metropolitan Manila</t>
  </si>
  <si>
    <t>C-16558 (under FO)</t>
  </si>
  <si>
    <t>225.89+207</t>
  </si>
  <si>
    <t>Lot improved w/ residential building (4-door apartment type) &amp; office / stockroom building</t>
  </si>
  <si>
    <t>Title still registered under the name of the former owner; No possession yet - for filing of Petition for Writ of Possession</t>
  </si>
  <si>
    <t>Lot 7, Blk. 49, Along J. Teodoro Street, Barangay 55, Grace Park (Calaanan), Caloocan City</t>
  </si>
  <si>
    <t>Cammercial Vacant Lot</t>
  </si>
  <si>
    <t>lease contract with Standard Chartered Bank to expire on 8-31-09</t>
  </si>
  <si>
    <t>Lot 8, Blk. 49, Along J. Teodoro Street, Barangay 55, Grace Park (Calaanan), Caloocan City</t>
  </si>
  <si>
    <t>Lot with commercial building</t>
  </si>
  <si>
    <t>Lot improved with (1) storey residential building</t>
  </si>
  <si>
    <t>Civil Case # LP-00-0153, RTC - Las Piñas Br.  255/ 197 Sps. Olivar vs. MBTC for nullification of Auction Sale etc.</t>
  </si>
  <si>
    <t>No. 6 Carvagio Street, Venezia Homes, BF Resort Village, Barangay Pamplona, Las Piñas City</t>
  </si>
  <si>
    <t>T-67111 (under AB)</t>
  </si>
  <si>
    <t>Lot with dilapidated residential building</t>
  </si>
  <si>
    <t>Title still registered under the name of Asianbank</t>
  </si>
  <si>
    <t>corner J.P Rizal &amp; P. Gomez Sts., Barangay Poblacion, Makati City</t>
  </si>
  <si>
    <t>Commercial lot with fully dilapidated/ cannibalized residential buildings (considered vacant)</t>
  </si>
  <si>
    <t>old TCT No. indicated in new TCT under bank's name should be 205444 instead of 205344</t>
  </si>
  <si>
    <t>Lot improved w/(2)-storey apartment building</t>
  </si>
  <si>
    <t>No possession. The apartment bldg. is occupied by tenants; MBTC vs. Nicholson Pascual &amp; Florencia Pascual; GR no. 163744 SC 2nd Division (from RTC Makati, BR. 65- CC # 00789 for complaint to declare nullity of mortgage) trial court declared REM as null &amp; void.</t>
  </si>
  <si>
    <t>Mortgage in favor of PDIC is annotated at the back of TCT. Unit is leased to SIR SPEEDY and Black Cat, MBTC tenants</t>
  </si>
  <si>
    <t>CCT not yet consolidated; still within redemption period - COS issued on 10.28.08; per inspection done by Admin on 02.04.09, unit is used as an office by L3A's - no possession; with pending annulment case of foreclosure; with pending PWOP case; Petition for rehabilation now pending before the C.A.</t>
  </si>
  <si>
    <t>No. 449 (old No. 378) Gen. Luna Street, Brgy. Baritan, Malabon City</t>
  </si>
  <si>
    <t>R-2972 (under FO)</t>
  </si>
  <si>
    <t>Lot improved w/ two (2) storey commercial-residential building</t>
  </si>
  <si>
    <t>Consolidation of title under the bank's name is ongoing; no possession; 2 storey bldg. was closed at the time of inspection while the single storey bldg. is being used as LPG retail store</t>
  </si>
  <si>
    <t>No. 24 Reparo Road, Barangay Potrero, Malabon City</t>
  </si>
  <si>
    <t>M-25585</t>
  </si>
  <si>
    <t xml:space="preserve">Lot improved w/ three (3) storey building </t>
  </si>
  <si>
    <t>Sec. 4 R 74 annotated on the face of the TCT; no possession - property is occupied by caretaker of former owner per EAR dtd. 1-22-09 &amp; per inspection done by Admin. On 1/29/09</t>
  </si>
  <si>
    <t>No. 3199 F. Mariano Street, Sta. Mesa, Manila</t>
  </si>
  <si>
    <t>Residential lot improved w/ three (3) storey res'l bldg.</t>
  </si>
  <si>
    <t>per EAR being occupied by Judge Manuel Recto; no possession</t>
  </si>
  <si>
    <t>No. 148-2 Vicente G. Cruz Street, Barangay 424, Zone 43, Sampaloc, Manila</t>
  </si>
  <si>
    <t>Residential lot improved w/ (3) storey residential building</t>
  </si>
  <si>
    <t>Consolidation of title is ongoing; no possession; with pending possession &amp; deficiency cases</t>
  </si>
  <si>
    <t>TCT with Sec. 7 RA 26 annotation; per 2008 EAR, property occupied by a certain Menchie Manolito; with pending PWOP and annulment case</t>
  </si>
  <si>
    <t>Ocean Park Avenue, Ocean Park Subd., Barangay Sauyo, Novaliches, Quezon City</t>
  </si>
  <si>
    <t>584+788+309+49</t>
  </si>
  <si>
    <t>Two (2) storey buildings A,B &amp; C &amp; two (2) storey guardhouse</t>
  </si>
  <si>
    <t>TCT not yet consolidated. Original TCT for reconstitution as it was destroyed by fire</t>
  </si>
  <si>
    <t>A. Bonifacio Avenue, Sta. Catalina and Binuang Streets, Barangay San Jose, Quezon City</t>
  </si>
  <si>
    <t>N-228057 to N-228059</t>
  </si>
  <si>
    <t>99+135</t>
  </si>
  <si>
    <t>Commercial lots improved w/ office building &amp; gasoline station</t>
  </si>
  <si>
    <t>With lease contract annotated on title by Phil. Shell for 15 years to expire on 4-4-2010; lease agreement executed by Andrea Sanga &amp; Pilipinas Shell; per billing, June rent not fully paid to date; Sec. 4 R 74 annotated at the back of TCT</t>
  </si>
  <si>
    <t>S7 RA 26 annotated at the back of TCT</t>
  </si>
  <si>
    <t>Lot 12, Blk. 1, Along President Quezon Street,  Commonwealth Height Subd., Barangay Payatas, Quezon City</t>
  </si>
  <si>
    <t>N-254654</t>
  </si>
  <si>
    <t>Lot with dilapidated building</t>
  </si>
  <si>
    <t>No. 41 Atok Street, Barangay Sto. Domingo, Sta. Mesa Heights, Quezon City</t>
  </si>
  <si>
    <t>N-170421 (under F/O)</t>
  </si>
  <si>
    <t>Lot improved w/ a single storey warehouse building</t>
  </si>
  <si>
    <t>Res'l/ Comc'l</t>
  </si>
  <si>
    <t>Title still registered under the name of former owner; still within redemption period; redemption will expire  on 06.05.09;</t>
  </si>
  <si>
    <t>No. 199 N.S. Amoranto Avenue corner Don Jose Street, Barangay Sienna, Quezon City</t>
  </si>
  <si>
    <t>N-271240</t>
  </si>
  <si>
    <t>Villa Nova Avenue, Villa Nova Subd., Barangay Nagkaisang Nayon, Novaliches, Quezon City</t>
  </si>
  <si>
    <t>N-220025 (under F/O)</t>
  </si>
  <si>
    <t>Lot improved w/ one (1) storey residential building</t>
  </si>
  <si>
    <t>Manila corner Laguna Streets, Bonifacio Village, Barangay Pasong Tamo, Tandang Sora District, Quezon City</t>
  </si>
  <si>
    <t>N-318494</t>
  </si>
  <si>
    <t>With pending PWP case as of 9.30.08 MBTC vs. Teresita Vasquez, LRC Case # Q-23908(07) RTC QC Br. 88 Pending Resolution (c/o Atty. Ruiz) S7 RA 26 annotated at the back of TCT</t>
  </si>
  <si>
    <t>Franc Street, North Fairview Park Subd. Phase 8, Barangay North Fairview, Novaliches, Quezon City</t>
  </si>
  <si>
    <t>N-265559 &amp; N-265560</t>
  </si>
  <si>
    <t>Appraiser was not allowed to enter the premisses by the occupants; observed from the outside wer improvements of insignificant value; S7 RA 26 annotated at the back of TCTS</t>
  </si>
  <si>
    <t>Unit B, Columbia Street, Barangay E. Rodriguez Sr. Quezon City</t>
  </si>
  <si>
    <t>N-265328</t>
  </si>
  <si>
    <t>Res'/comc'l</t>
  </si>
  <si>
    <t xml:space="preserve">S4 R74, S7 RA26 annotated at the back of TCTS </t>
  </si>
  <si>
    <t>Unit D, Columbia Street, Barangay E. Rodriguez Sr. Quezon City</t>
  </si>
  <si>
    <t>N-264329</t>
  </si>
  <si>
    <t>No. 7 Bingo Street, Barangay Sienna, Sta. Mesa Heights, Quezon City</t>
  </si>
  <si>
    <t>94590 (under F/O)</t>
  </si>
  <si>
    <t>Lot improved w/ old &amp; dilapidated residential building</t>
  </si>
  <si>
    <t>No. 16 Joy Street, Goodwill Homes 1, Barangay San Bartolome, Novaliches District, Quezon City</t>
  </si>
  <si>
    <t>T-84947 (F/O)</t>
  </si>
  <si>
    <t>Lot 30, Blk. 3, Abraham corner Jerusalem Streets, North Olympus Subd., Phase 1, Barangay Kaligayahan, Novaliches, Quezon City</t>
  </si>
  <si>
    <t>C-394379</t>
  </si>
  <si>
    <t>Not yet consolidated; redemption period to expire on 8.21.09; with pending PWP case as of 11.04.08, trial stage. MBTC vs. Sps. Ramon Navarro &amp; Fe Lina Azana, RTC Caloocan City; per IAR dtd. 6.25.08, subject titles are being petitioned by the Solicitor General's Office for nullification at the Q.C. RTC</t>
  </si>
  <si>
    <t>Lot 31, Blk. 3, Abraham corner Jerusalem Streets, North Olympus Subd., Phase 1, Barangay Kaligayahan, Novaliches, Quezon City</t>
  </si>
  <si>
    <t>C-394380</t>
  </si>
  <si>
    <t>No. 133 Katipunan Avenue, Barangay St. Ignatius, Murphy District, Quezon City</t>
  </si>
  <si>
    <t>RT-120397 (197119) PR-16867</t>
  </si>
  <si>
    <t>Aster Street, Fairview Park Subd., Barangay West Fairview, Quezon City</t>
  </si>
  <si>
    <t>N-209553 (under SB)</t>
  </si>
  <si>
    <t>Lot improved w/ several shanties</t>
  </si>
  <si>
    <t>Unit 205, 2nd Floor, Skyrise Condominium Building, Aguilar Street, Binondo, Manila</t>
  </si>
  <si>
    <t>Unit 403, 4th Floor, Skyrise Condominium Building, Aguilar Street, Binondo, Manila</t>
  </si>
  <si>
    <t>Unit No. 8-G/8th Floor &amp; 3P-12/3rd Floor, Ocean Tower, Roxas Boulevard, Ermita, Manila</t>
  </si>
  <si>
    <t>C-57335 &amp; C-57336</t>
  </si>
  <si>
    <t>130.0; 11.0</t>
  </si>
  <si>
    <t>Unit 1, 1st Floor, Villa Corazon Condominium, Nos. 512-516 2nd Street, San Miguel, Manila</t>
  </si>
  <si>
    <t>Unit 2, 1st Floor, Villa Corazon Condominium, Nos. 512-516 2nd Street, San Miguel, Manila</t>
  </si>
  <si>
    <t>Unit 3, 1st Floor, Villa Corazon Condominium, Nos. 512-516 2nd Street, San Miguel, Manila</t>
  </si>
  <si>
    <t>Unit 4, 1st Floor, Villa Corazon Condominium, Nos. 512-516 2nd Street, San Miguel, Manila</t>
  </si>
  <si>
    <t>Unit 5, 1st Floor, Villa Corazon Condominium, Nos. 512-516 2nd Street, San Miguel, Manila</t>
  </si>
  <si>
    <t>1st Floor, Residential Unit,  Villa Corazon Condominium, Nos. 512-516 2nd Street, San Miguel, Manila</t>
  </si>
  <si>
    <t>Unit 3, 2nd Floor, Villa Corazon Condominium, Nos. 512-516 2nd Street, San Miguel, Manila</t>
  </si>
  <si>
    <t>Unit 4, 2nd Floor, Villa Corazon Condominium, Nos. 512-516 2nd Street, San Miguel, Manila</t>
  </si>
  <si>
    <t>Unit 2, 3rd Floor, Villa Corazon Condominium, Nos. 512-516 2nd Street, San Miguel, Manila</t>
  </si>
  <si>
    <t>Unit 3, 3rd Floor, Villa Corazon Condominium, Nos. 512-516 2nd Street, San Miguel, Manila</t>
  </si>
  <si>
    <t>Unit 4, 3rd Floor, Villa Corazon Condominium, Nos. 512-516 2nd Street, San Miguel, Manila</t>
  </si>
  <si>
    <t>Unit 4, 4th Floor, Villa Corazon Condominium, Nos. 512-516 2nd Street, San Miguel, Manila</t>
  </si>
  <si>
    <t>Unit 1, 5th Floor, Villa Corazon Condominium, Nos. 512-516 2nd Street, San Miguel, Manila</t>
  </si>
  <si>
    <t>Unit 2, 5th Floor, Villa Corazon Condominium, Nos. 512-516 2nd Street, San Miguel, Manila</t>
  </si>
  <si>
    <t>Unit 3, 5th Floor, Villa Corazon Condominium, Nos. 512-516 2nd Street, San Miguel, Manila</t>
  </si>
  <si>
    <t>Unit 4, 5th Floor, Villa Corazon Condominium, Nos. 512-516 2nd Street, San Miguel, Manila</t>
  </si>
  <si>
    <t>Unit 5, 5th Floor, Villa Corazon Condominium, Nos. 512-516 2nd Street, San Miguel, Manila</t>
  </si>
  <si>
    <t>Unit 6, 5th Floor, Villa Corazon Condominium, Nos. 512-516 2nd Street, San Miguel, Manila</t>
  </si>
  <si>
    <t>Unit 7, 5th Floor, Villa Corazon Condominium, Nos. 512-516 2nd Street, San Miguel, Manila</t>
  </si>
  <si>
    <t>257432 (under AB)</t>
  </si>
  <si>
    <t>Lot improved with residential-commercial building</t>
  </si>
  <si>
    <t>Title under the name of Asianbank; no possession as of 8-1-08. Property is occupied by tenants of former owner.</t>
  </si>
  <si>
    <t>T-230215 ( FMIC)</t>
  </si>
  <si>
    <t>Lot with two 2-storey commercial building</t>
  </si>
  <si>
    <t>with annulment of mortgage &amp; foreclosure case pending with RTC as of 10/24/08, court dismissed Complaint but plaintiff filed Motion for Reconsideration</t>
  </si>
  <si>
    <t>Unit 503 Tytana Plaza, Plaza Ruiz corner Oriente, Veronica &amp; Insular Streets, Binondo, Manila</t>
  </si>
  <si>
    <t>No possession; the unit is occupied by Trendline Securities Corp.</t>
  </si>
  <si>
    <t>Unit 303, 3rd Floor of Landseaire I Mansion, No. 2551 Espiritu cor. Don Pedro Sts., Brgy. 760, Zone 82, District V, Manila</t>
  </si>
  <si>
    <t>Residential/commercial condominium unit</t>
  </si>
  <si>
    <t>Commerical Condominium</t>
  </si>
  <si>
    <t>Unit is leased by China Trust and a factory sale outlest as of 10-15-08</t>
  </si>
  <si>
    <t>Unit 701, 7th Floor of Landseaire I Mansion, No. 2551 Espiritu corner Don Pedro Streets, Barangay 760, Zone 82, District V, Manila</t>
  </si>
  <si>
    <t>Unit 301, Don Juan Santos Building, Carlos Palanca, Sr. Street and Quezon Boulevard, Quiapo, Manila</t>
  </si>
  <si>
    <t>Civil case no. C-050 RTC Caloocan. Petition for Rehabilitation elevated to the court of appeals CA GR No. 102228; civil case # 06-114361, RTC Manila Br. 19, Jonathan Landoil vs. MBTC (Nature of case not indicated);</t>
  </si>
  <si>
    <t>Unit 302, Don Juan Santos Building, Carlos Palanca, Sr. Street and Quezon Boulevard, Quiapo, Manila</t>
  </si>
  <si>
    <t>Unit 303, Don Juan Santos Building, Carlos Palanca, Sr. Street and Quezon Boulevard, Quiapo, Manila</t>
  </si>
  <si>
    <t>Unit 304, Don Juan Santos Building, Carlos Palanca, Sr. Street and Quezon Boulevard, Quiapo, Manila</t>
  </si>
  <si>
    <t>Unit 305, Don Juan Santos Building, Carlos Palanca, Sr. Street and Quezon Boulevard, Quiapo, Manila</t>
  </si>
  <si>
    <t>Unit 306, Don Juan Santos Building, Carlos Palanca, Sr. Street and Quezon Boulevard, Quiapo, Manila</t>
  </si>
  <si>
    <t>Unit 307, Don Juan Santos Building, Carlos Palanca, Sr. Street and Quezon Boulevard, Quiapo, Manila</t>
  </si>
  <si>
    <t>Unit 308, Don Juan Santos Building, Carlos Palanca, Sr. Street and Quezon Boulevard, Quiapo, Manila</t>
  </si>
  <si>
    <t>Unit 309, Don Juan Santos Building, Carlos Palanca, Sr. Street and Quezon Boulevard, Quiapo, Manila</t>
  </si>
  <si>
    <t>Unit 310, Don Juan Santos Building, Carlos Palanca, Sr. Street and Quezon Boulevard, Quiapo, Manila</t>
  </si>
  <si>
    <t>Unit 401, Don Juan Santos Building, Carlos Palanca, Sr. Street and Quezon Boulevard, Quiapo, Manila</t>
  </si>
  <si>
    <t>Unit 402, Don Juan Santos Building, Carlos Palanca, Sr. Street and Quezon Boulevard, Quiapo, Manila</t>
  </si>
  <si>
    <t>Unit 403, Don Juan Santos Building, Carlos Palanca, Sr. Street and Quezon Boulevard, Quiapo, Manila</t>
  </si>
  <si>
    <t>Unit 404, Don Juan Santos Building, Carlos Palanca, Sr. Street and Quezon Boulevard, Quiapo, Manila</t>
  </si>
  <si>
    <t>Unit 405, Don Juan Santos Building, Carlos Palanca, Sr. Street and Quezon Boulevard, Quiapo, Manila</t>
  </si>
  <si>
    <t>Unit A-2404,  Alpha Grandview Condominium, No. 1716 M. H. del Pilar Street, Brgy. 699, Zone 70, Malate, Manila</t>
  </si>
  <si>
    <t>CCT not yet consolidated. Redemption period to expire on 4-8-2009; no possession</t>
  </si>
  <si>
    <t>Unit A-2405,  Alpha Grandview Condominium, No. 1716 M. H. del Pilar Street, Brgy. 699, Zone 70, Malate, Manila</t>
  </si>
  <si>
    <t>Unit 2P-11,  Alpha Grandview Condominium, No. 1716 M. H. del Pilar Street, Brgy. 699, Zone 70, Malate, Manila</t>
  </si>
  <si>
    <t>Unit 2P-12,  Alpha Grandview Condominium, No. 1716 M. H. del Pilar Street, Brgy. 699, Zone 70, Malate, Manila</t>
  </si>
  <si>
    <t>Unit 302-A, EGI Homes-IV, D. Santiago corner Mindanao Streets, Sampaloc District, Manila</t>
  </si>
  <si>
    <t>T-43156 (GBBI)</t>
  </si>
  <si>
    <t>No possession as of 2-27-09. Unit is occupied by Sps. Roscuero &amp; Fe Suarez</t>
  </si>
  <si>
    <t>MARIKINA CITY</t>
  </si>
  <si>
    <t>Unit 10C, Monaco Alley 1, Loyola Grand Villas, Barangay Concepcion Uno, Marikina City</t>
  </si>
  <si>
    <t>Lot improved w/ two (2) storey townhouse unit</t>
  </si>
  <si>
    <t>TCT on file is under the name of former owner. Tax dec. is under the name of Marilyn Navas Racquidan; no possession, property is occupied by former owner.</t>
  </si>
  <si>
    <t>MUNTINLUPA CITY</t>
  </si>
  <si>
    <t>With pending annulment case of REM, foreclosure Sale &amp; Damages Case as of 3-17-09, CC # 07-089 RTC Br. 205, Muntinlupa on pre-trial stage per Atty. Lopez</t>
  </si>
  <si>
    <t>NAVOTAS</t>
  </si>
  <si>
    <t>PARAÑAQUE CITY</t>
  </si>
  <si>
    <t xml:space="preserve">Unit No. 2202, Pacific Coast Plaza Condo, Villamar 1st Street, Brgy. Tambo, Parañaque </t>
  </si>
  <si>
    <t xml:space="preserve">10377 </t>
  </si>
  <si>
    <t>Two(2) Condominium Units</t>
  </si>
  <si>
    <t>With turnover of possession. However, per inspection conducted by admin. On 11-14-2008, it was found out that the unit is leased to third party by the Condo Corp. due to MBTC's unpaid condominium dues.</t>
  </si>
  <si>
    <t xml:space="preserve">Unit No. 2204, Pacific Coast Plaza Condo, Villamar 1st Street, Brgy. Tambo, Parañaque </t>
  </si>
  <si>
    <t>PQC38</t>
  </si>
  <si>
    <t>Unit 1004, 10th Floor Pacific Coast Plaza Condominium, Manila-Cavite Coastal Road corner Villamar 1st Street, Brgy. Tambo, P'que City</t>
  </si>
  <si>
    <t>per EAR, condo unit is occupied by a certain Mr. Sarile</t>
  </si>
  <si>
    <t>no tax dec. for warehouse, undeclared; stall A-1 &amp; 2nd floor of the commercial bldg. is being leased to Asian Const.; contract will end on Dec. 31, 2008 while ground floor is being leased to New Champion Builders Supply; contract will end on Sept. 30, 2009 - leased from MBTC</t>
  </si>
  <si>
    <t>Unit 1008,Chateau De Baie Condominium along Roxas Boulevard corner Airport Road, Baclaran, Paranaque City</t>
  </si>
  <si>
    <t>CCT under the name of Global Business Bank; without possession; w/ tenant Mr. Gil Puyat; TCT w/ annotation of Adverse Claim executed by Manuel D. Yngson(Standford Resources).</t>
  </si>
  <si>
    <t>Parking Slot for Unit 1008 Chateau De Baie Condominium along Roxas Boulevard corner Airport Road, Baclaran, Paranaque City</t>
  </si>
  <si>
    <t>Penthouse II, Chateau De Baie Condominium along Roxas Boulevard corner Airport Road, Baclaran, Paranaque City</t>
  </si>
  <si>
    <t>Penthouse I, Chateau De Baie Condominium along Roxas Boulevard corner Airport Road, Baclaran, Paranaque City</t>
  </si>
  <si>
    <t>Notice of levy on execution in civil case 20436 annotated at the back of TCT; heirs of late Arturo M. Mendoza vs. Rodolfo &amp; Aida Francisco, according to Atty. Legaspi, when the bank &amp; the plaintiff (heirs of Arturo Mendoza) submitted the compromise agreement to the court, the court gave defendants, Sps. Francisco a chance to comment &amp; reset hearing from 17 March 2009 to 21 April 2009.</t>
  </si>
  <si>
    <t>CC# 00-0513 for Nullification of Foreclosure Proceedings &amp; Damages, Motion for Reconsideration filed by plaintiff submitted for resolution; PWP - MBTC vs. Lamb Construction C.A-G.R. C.V. No. 72240 (LRC Case # 00-0096) with C.A. as of 4-15-09; no possession as of 06-25-08, occupants claim they are the owners of the property</t>
  </si>
  <si>
    <t>Unit 152 Baywood Drive, Brentwood Heights, Multinational Village, Parañaque City</t>
  </si>
  <si>
    <t>131061 (under FO)</t>
  </si>
  <si>
    <t>Lot improved w/ two (2)-storey townhouse unit</t>
  </si>
  <si>
    <t>TCT still registered under the name of former; expiry of redemptin period  is on 13 Aug. 2009, based on date of inscription; property is occupied by a certain Mr. Regis</t>
  </si>
  <si>
    <t>Unit 322, Burgundy Mckinley Place, Asiaworld City, Boulevard 2000, Parañaque City</t>
  </si>
  <si>
    <t>Not yet consolidated; building is still under construction; parking slots are not covered with CCTs</t>
  </si>
  <si>
    <t>Unit 519, Burgundy Mckinley Place, Asiaworld City, Boulevard 2000, Parañaque City</t>
  </si>
  <si>
    <t>Unit 520, Burgundy Mckinley Place, Asiaworld City, Boulevard 2000, Parañaque City</t>
  </si>
  <si>
    <t>Unit 521, Burgundy Mckinley Place, Asiaworld City, Boulevard 2000, Parañaque City</t>
  </si>
  <si>
    <t>Unit 620, Burgundy Mckinley Place, Asiaworld City, Boulevard 2000, Parañaque City</t>
  </si>
  <si>
    <t>Unit 621, Burgundy Mckinley Place, Asiaworld City, Boulevard 2000, Parañaque City</t>
  </si>
  <si>
    <t>Unit 625, Burgundy Mckinley Place, Asiaworld City, Boulevard 2000, Parañaque City</t>
  </si>
  <si>
    <t>Unit 825, Burgundy Mckinley Place, Asiaworld City, Boulevard 2000, Parañaque City</t>
  </si>
  <si>
    <t>Unit 918, Burgundy Mckinley Place, Asiaworld City, Boulevard 2000, Parañaque City</t>
  </si>
  <si>
    <t>Unit 919, Burgundy Mckinley Place, Asiaworld City, Boulevard 2000, Parañaque City</t>
  </si>
  <si>
    <t>Unit 920, Burgundy Mckinley Place, Asiaworld City, Boulevard 2000, Parañaque City</t>
  </si>
  <si>
    <t>Unit 921, Burgundy Mckinley Place, Asiaworld City, Boulevard 2000, Parañaque City</t>
  </si>
  <si>
    <t>Unit 922, Burgundy Mckinley Place, Asiaworld City, Boulevard 2000, Parañaque City</t>
  </si>
  <si>
    <t>Unit 1422, Burgundy Mckinley Place, Asiaworld City, Boulevard 2000, Parañaque City</t>
  </si>
  <si>
    <t>Unit 1507, Burgundy Mckinley Place, Asiaworld City, Boulevard 2000, Parañaque City</t>
  </si>
  <si>
    <t>Unit 1919, Burgundy Mckinley Place, Asiaworld City, Boulevard 2000, Parañaque City</t>
  </si>
  <si>
    <t>Unit 2015, Burgundy Mckinley Place, Asiaworld City, Boulevard 2000, Parañaque City</t>
  </si>
  <si>
    <t>Unit 2019, Burgundy Mckinley Place, Asiaworld City, Boulevard 2000, Parañaque City</t>
  </si>
  <si>
    <t>Unit 2020, Burgundy Mckinley Place, Asiaworld City, Boulevard 2000, Parañaque City</t>
  </si>
  <si>
    <t>Unit 2021, Burgundy Mckinley Place, Asiaworld City, Boulevard 2000, Parañaque City</t>
  </si>
  <si>
    <t>Unit 2112, Burgundy Mckinley Place, Asiaworld City, Boulevard 2000, Parañaque City</t>
  </si>
  <si>
    <t>Unit 2114, Burgundy Mckinley Place, Asiaworld City, Boulevard 2000, Parañaque City</t>
  </si>
  <si>
    <t>Unit 2116, Burgundy Mckinley Place, Asiaworld City, Boulevard 2000, Parañaque City</t>
  </si>
  <si>
    <t>Unit 2121, Burgundy Mckinley Place, Asiaworld City, Boulevard 2000, Parañaque City</t>
  </si>
  <si>
    <t>Unit 2407, Burgundy Mckinley Place, Asiaworld City, Boulevard 2000, Parañaque City</t>
  </si>
  <si>
    <t>Unit 2408, Burgundy Mckinley Place, Asiaworld City, Boulevard 2000, Parañaque City</t>
  </si>
  <si>
    <t>Unit 2420, Burgundy Mckinley Place, Asiaworld City, Boulevard 2000, Parañaque City</t>
  </si>
  <si>
    <t>Unit 2421, Burgundy Mckinley Place, Asiaworld City, Boulevard 2000, Parañaque City</t>
  </si>
  <si>
    <t>Unit 2508, Burgundy Mckinley Place, Asiaworld City, Boulevard 2000, Parañaque City</t>
  </si>
  <si>
    <t>Unit 2512, Burgundy Mckinley Place, Asiaworld City, Boulevard 2000, Parañaque City</t>
  </si>
  <si>
    <t>Unit 2516, Burgundy Mckinley Place, Asiaworld City, Boulevard 2000, Parañaque City</t>
  </si>
  <si>
    <t>Unit 2519, Burgundy Mckinley Place, Asiaworld City, Boulevard 2000, Parañaque City</t>
  </si>
  <si>
    <t>Unit 2520, Burgundy Mckinley Place, Asiaworld City, Boulevard 2000, Parañaque City</t>
  </si>
  <si>
    <t>2nd Floor, Burgundy Mckinley Place, Asiaworld City, Boulevard 2000, Parañaque City</t>
  </si>
  <si>
    <t>Parking Certificate No. 51</t>
  </si>
  <si>
    <t>Parking Certificate No. 52</t>
  </si>
  <si>
    <t>Parking Certificate No. 53</t>
  </si>
  <si>
    <t>Parking Certificate No. 54</t>
  </si>
  <si>
    <t>Parking Certificate No. 58</t>
  </si>
  <si>
    <t>Parking Certificate No. 59</t>
  </si>
  <si>
    <t>Parking Certificate No. 60</t>
  </si>
  <si>
    <t>Parking Certificate No. 61</t>
  </si>
  <si>
    <t>Parking Certificate No. 62</t>
  </si>
  <si>
    <t>Parking Certificate No. 63</t>
  </si>
  <si>
    <t>Parking Certificate No. 64</t>
  </si>
  <si>
    <t>Parking Certificate No. 65</t>
  </si>
  <si>
    <t>Parking Certificate No. 66</t>
  </si>
  <si>
    <t>Parking Certificate No. 67</t>
  </si>
  <si>
    <t>Basement 1, Burgundy Mckinley Place, Asiaworld City, Boulevard 2000, Parañaque City</t>
  </si>
  <si>
    <t>Parking Certificate No. 70</t>
  </si>
  <si>
    <t>Parking Certificate No. 71</t>
  </si>
  <si>
    <t>Parking Certificate No. 72</t>
  </si>
  <si>
    <t>Basement 2, Burgundy Mckinley Place, Asiaworld City, Boulevard 2000, Parañaque City</t>
  </si>
  <si>
    <t>Unit 1903 and Parking Slot No. 1, Chateau De Baie Condominium, Roxas Boulevard corner Airport Road, Baclaran, Parañaque City</t>
  </si>
  <si>
    <t>12324 &amp; 12325 (under F/O)</t>
  </si>
  <si>
    <t>95.15 (Condominium Unit) 12.50 (Parking Slot)</t>
  </si>
  <si>
    <t>Lot 10, Inside an alley situated along John Street, Multinational Village, Brgy. Moonwalk (formerly La Huerta) Parañaque City, Metropolitan Manila</t>
  </si>
  <si>
    <t>Per Admin currently being used as working area for carpentry works.</t>
  </si>
  <si>
    <t>Lot 8, Inside an alley situated along John Street, Multinational Village, Brgy. Moonwalk (formerly La Huerta) Parañaque City, Metropolitan Manila</t>
  </si>
  <si>
    <t>near squatters area per EAR</t>
  </si>
  <si>
    <t>Unit 705, Bayview International Tower 2, Barangay Tambo, Parañaque City</t>
  </si>
  <si>
    <t>8337 (F/O)</t>
  </si>
  <si>
    <t>TCT not yet consolidated. Expiry of redemption period 5-09-09; with pending annulment case as of 6-23-08 per Atty. Samonte; per Admin unit is occupied by tenant of former owner</t>
  </si>
  <si>
    <t>Lot 4673-I-3, Int. Lourdes, St. Luke's Villas, Teoville - 3, Parañaque City</t>
  </si>
  <si>
    <t>T-153330</t>
  </si>
  <si>
    <t>Lot 4673-I-5, Int. Lourdes, St. Luke's Villas, Teoville - 3, Parañaque City</t>
  </si>
  <si>
    <t>T-153331</t>
  </si>
  <si>
    <t>Lot 4673-I-6, Int. Lourdes, St. Luke's Villas, Teoville - 3, Parañaque City</t>
  </si>
  <si>
    <t>T-153332</t>
  </si>
  <si>
    <t>Lot 4673-I-8, Int. Lourdes, St. Luke's Villas, Teoville - 3, Parañaque City</t>
  </si>
  <si>
    <t>T-153333</t>
  </si>
  <si>
    <t>Lot 64-C, Int. Lourdes, St. Luke's Villas, Teoville - 3, Parañaque City</t>
  </si>
  <si>
    <t>T-153334</t>
  </si>
  <si>
    <t>Sitio Wella, Barangay Ibayo, Parañaque City</t>
  </si>
  <si>
    <t>143732 (under CIRCA)</t>
  </si>
  <si>
    <t>No. 39 Tuazon Street, BF Homes, Parañaque City, Metropolitan Manila</t>
  </si>
  <si>
    <t>T-168208 &amp; T-168209</t>
  </si>
  <si>
    <t>Per EAR, property is occupied by relative of former owner</t>
  </si>
  <si>
    <t>No. 35 A. Soriano Street, BF Homes, Parañaque City</t>
  </si>
  <si>
    <t>85241 (under F/O)</t>
  </si>
  <si>
    <t>Title still registered under the name of former owner. Expiry of redemption period 11-5-2008 (based on date of inscription)</t>
  </si>
  <si>
    <t>Lot improved with residential building</t>
  </si>
  <si>
    <t>Along Mathew St., Multinational Village, Brgy. Moonwalk (formerly La Huerta) Parañaque City, Metropolitan Manila</t>
  </si>
  <si>
    <t>Situated at the end of an alley (Lot 13, Pcs-13-000520) located along Mark Street, Multinational Village, Brgy. Moonwalk (formerly La Huerta) Parañaque City, Metropolitan Manila</t>
  </si>
  <si>
    <t>with squatter; Mortgage in favor of FMIC annotated at the back of TCT</t>
  </si>
  <si>
    <t>Along an alley (Lot 13, PCS-13-000520) situated along Mark Street, Multinational Village, Brgy. Moonwalk (formerly La Huerta) Parañaque City, Metropolitan Manila</t>
  </si>
  <si>
    <t>Along Mark St., Multinational Village, Brgy. Moonwalk (formerly La Huerta) Parañaque City, Metropolitan Manila</t>
  </si>
  <si>
    <t>Situated at the end of an alley (Lot 13, PCS-13-000520) located along Mark Street, Multinational Village, Brgy. Moonwalk (formerly La Huerta) Parañaque City, Metropolitan Manila</t>
  </si>
  <si>
    <t>Along Thomas Street, Multinational Village, Brgy. Moonwalk (formerly La Huerta) Parañaque City, Metropolitan Manila</t>
  </si>
  <si>
    <t>Along Mark Street, Multinational Village, Brgy. Moonwalk (formerly La Huerta) Parañaque City, Metropolitan Manila</t>
  </si>
  <si>
    <t>Multinational Village, Brgy. Moonwalk (formerly La Huerta) Parañaque City, Metropolitan Manila</t>
  </si>
  <si>
    <t>Along Peter St., Multinational Village, Brgy. Moonwalk (formerly La Huerta) Parañaque City, Metropolitan Manila</t>
  </si>
  <si>
    <t>Along Road Lot 6, Multinational Village, Brgy. Moonwalk (formerly La Huerta) Parañaque City, Metropolitan Manila</t>
  </si>
  <si>
    <t>Bonifacio Street Extension, Barangay San Dionisio (La Huerta), Parañaque City</t>
  </si>
  <si>
    <t>Situated at the end of an Alley (Lot 20-E), Multinational Village, Brgy. Moonwalk (formerly La Huerta) Parañaque City, Metropolitan Manila</t>
  </si>
  <si>
    <t>Along Road Lot 1 (Pcs - 04-000269), Multinational Village, Brgy. Moonwalk (formerly La Huerta) Parañaque City, Metropolitan Manila</t>
  </si>
  <si>
    <t>Sec.7 RA 26 annotated at the back of TCT; The property is occupied by tenants; lis pendens annotated at the back of TCT CC # Q98-33968 Br. 100, RTC QC Olympia Manases vs. Solidbank et.al for annulment of EJF Proceedings Cancellation of COS Accounting, Damages, etc. PWOP, LRA case # Q-10265 (98) RTC QC Br. 100 Solidbank vs. Quimpo&amp; Manases</t>
  </si>
  <si>
    <t>No. 91 Assistant Street, GSIS Village, Barangay Toro, Tandang Sora District, Quezon City</t>
  </si>
  <si>
    <t>N-313120</t>
  </si>
  <si>
    <t>144+242</t>
  </si>
  <si>
    <t>Residential lot improved w/ residential buildings</t>
  </si>
  <si>
    <t>S7 RA 26 annotated at the back of TCT; No possession; pending PWOP case as of 12.02.08. LRC Case # Q-25022 (08) RTC Q.C. Br. 95 MBTC vs. Sps. Arbasto. with favorable decision but opposition filed MR &amp; Motion to squash WOP. with on going hearing on the motion per  Atty. Ira</t>
  </si>
  <si>
    <t>M. Aquino Street, Barangay Tandang Sora, Quezon City</t>
  </si>
  <si>
    <t>N-214223 (under SB)</t>
  </si>
  <si>
    <t>Lot improved w/ warehouse building</t>
  </si>
  <si>
    <t>No TD on file; Property is occupied by caretaker of former owner; per EAR no drainage system &amp; property is near squatter's area</t>
  </si>
  <si>
    <t>No. 60 Xavierville Avenue, Barangay Loyola Heights, Quezon City</t>
  </si>
  <si>
    <t>N-297525</t>
  </si>
  <si>
    <t>208.60+243.60</t>
  </si>
  <si>
    <t>Residential lot improved w/ office/showroom building &amp; warehouse</t>
  </si>
  <si>
    <t>Appraiser was not able to enter the premises as gate was locked at the time of inspection (11.03.08); with pending PWOP case as of 12-2-08 case # Q-22862(07) RTC Br 88,Q.C; with pending civil case as of 12.12.08 CC # Q-06-59132, Nipponville vs. MBTC for reformation of Instrument &amp; Nullification of Foreclosure with prayer for TRO / Writ of Injunction; S7 RA 26 annotated at the back of TCT</t>
  </si>
  <si>
    <t>Unit 403 Annapolis Tower Condominium, No. 43 Annapolis Street, Greenhills, San Juan City</t>
  </si>
  <si>
    <t>9859-R</t>
  </si>
  <si>
    <t>Unit 602 Annapolis Tower Condominium, No. 43 Annapolis Street, Greenhills, San Juan City</t>
  </si>
  <si>
    <t>9880-R</t>
  </si>
  <si>
    <t>No. 164 P. Gomez corner Luna Mencias Street, Barangay Addition Hills, San Juan City</t>
  </si>
  <si>
    <t>Dr. A. Santos Avenue (Sucat Road), Barangay San Dionisio, Parañaque City</t>
  </si>
  <si>
    <t>51293 (89319) under Philbank</t>
  </si>
  <si>
    <t>Title still registered under the name of Phil. Banking Corp.; property is occupied by PS Bank; Sale of 251 sq. m. to the Rep. of the Philippines annotated at the back of TCT</t>
  </si>
  <si>
    <t>Unit N, 19th floor, Burgundy Corporate Tower, No. 252 Sen. Gil J. Puyat Avenue Makati City, Metropolitan Manila</t>
  </si>
  <si>
    <t>Title still registered under the name of former owner- Burgundy Realty Corp.</t>
  </si>
  <si>
    <t>Dagupan Street, Tondo District, Manila</t>
  </si>
  <si>
    <t>28485(under FO)</t>
  </si>
  <si>
    <t>Title still registered under the name of former owner; property is occupied by informal settlers.</t>
  </si>
  <si>
    <t>Joint Business Venture Agreement executed by &amp; between former owner &amp; CM Iligan Realty Devt. Annotated at the back of TCT</t>
  </si>
  <si>
    <t>Residential / Commercial lot with fully depreciated 2-storey building</t>
  </si>
  <si>
    <t>Mixed Usage Lot with  Improvements</t>
  </si>
  <si>
    <t>With annotation of Lis Pendens-pending court case at RTC Manila Br. 16 with Civil Case No. 05-112292 (complaint for specific performance &amp; damages on trial stage as of 1-6-09)</t>
  </si>
  <si>
    <t>Lot improved with apartment building</t>
  </si>
  <si>
    <t>With Notice of Lis Pendens filed by Oliver A. Habacos re: case filed in the RTC-Manila on 05/02/2000 entitled Sps. Elmer Bance and Rosario Bance vs. MBTC-Declaration of Nullity of Promissory Notes and REM CC# 00-97252</t>
  </si>
  <si>
    <t>No. 1808 Sulu Street, Sta. Cruz, Manila</t>
  </si>
  <si>
    <t>85.68 + 33.60</t>
  </si>
  <si>
    <t>Lot improved w/ two(2)-storey residential bldg.</t>
  </si>
  <si>
    <t>Lot improved w/ (1) storey residential building</t>
  </si>
  <si>
    <t>No possession, Per inspection conducted by Admin on 8-29-08, property is occupied by former owner; with pending annulment case as of 10-24-08, CC# 07-1165-MK, RTC, Marikina, former owners vs. MBTC &amp; RD of Marikina - ongoing trial; Forgery Case-Esteban vs. Macabante et al- ongoing proceedings</t>
  </si>
  <si>
    <t>Lot with dilapidated one(1)-storey residential building</t>
  </si>
  <si>
    <t>with notice of levy annotated at the back of TCT - for cancellation</t>
  </si>
  <si>
    <t>No. 135 San Guillermo Street, Poblacion, Muntinlupa City, Metropolitan Manila</t>
  </si>
  <si>
    <t>Lot improved with split-level residential building</t>
  </si>
  <si>
    <t>Cordillera Street, Country Homes I, Brgy. Putatan, Muntinlupa City, Metropolitan Manila</t>
  </si>
  <si>
    <t>Lot with 2-storey residential building</t>
  </si>
  <si>
    <t>With pending annulment case</t>
  </si>
  <si>
    <t>No possession. Per inspection conducted on 8/29/08 units are occupied by tenants of former owner</t>
  </si>
  <si>
    <t>CCT under GBBI; tax declaration under the name of Property Planners, Inc.; leased to Bayantel (GBHI tenant)</t>
  </si>
  <si>
    <t>CCT under GBBI; tax declaration under the name of Property Planners, Inc.</t>
  </si>
  <si>
    <t>Residential lot occupied by squatters</t>
  </si>
  <si>
    <t>No possession; property is occupied by squatters; per EAR; there are about 320 structures erected on the property.</t>
  </si>
  <si>
    <t>Rafael Corpuz Street, BF Homes West, Parañaque City, Metropolitan Manila</t>
  </si>
  <si>
    <t>14897(FO)</t>
  </si>
  <si>
    <t>98.25 + 37.80</t>
  </si>
  <si>
    <t>Lot improved w/ (1)- storey residential w/ (2)-storey extension</t>
  </si>
  <si>
    <t>Title still registered under the name of former owner; redemption period to expire on 7.24.09. Property is occupied by Victoria Guevarra.</t>
  </si>
  <si>
    <t>Unit 9 R.M. Balatbat Street, Jestra Villas, Barangay San Antonio, Parañaque City</t>
  </si>
  <si>
    <t>Townhouse</t>
  </si>
  <si>
    <t>no. 29-B San Agustin Street, Capitol 8 Subdivision Barangay Pineda, Pasig City</t>
  </si>
  <si>
    <t>PT-98413 (under FO)</t>
  </si>
  <si>
    <t>TCT not yet consolidated under the bank's name;  no possession yet</t>
  </si>
  <si>
    <t>Industrial-residential lot improved with dilapidated buildings</t>
  </si>
  <si>
    <t>CC # 01-45092, RTC QC Br. 217 for Injunction- case dismissed; on 7-27-04 with finality of judgement issued on 9-10-08 by S. C.</t>
  </si>
  <si>
    <t>Tax declaration &amp; TCT are under the name of Philbank; S7 RA26 annotated at the back of TCT; right of way annotated at the back of TCT; guardhouse erected on the property - for verification if still existing</t>
  </si>
  <si>
    <t>Lot with apartment buildings</t>
  </si>
  <si>
    <t>Title with notice of lis pendens - Nullification of Foreclosure Proceedings &amp; Damages with prayer of TRO / injunction; case still in trial stage; property occupied by former owner</t>
  </si>
  <si>
    <t>Lot improved w/ Two (2) apartment buildings</t>
  </si>
  <si>
    <t xml:space="preserve">With Sec 7, RA 26 annotated at the back of TCTs; no possession per inspection conducted by Admin on 8.14.08. Apartment buildings are occupied by tenants of former owner; with pending PWOP case as of 1-2-09 LRC Case # 2-24007 (07) RTC-Quezon City, Br. 100 with decision but on appeal by Feliciano &amp; Regina Regis per Atty. Legaspi. </t>
  </si>
  <si>
    <t>Lot with uifinished two (2) storey residential building</t>
  </si>
  <si>
    <t>S7 RA 26 annotated at the back of TCT; with unfinished residential structure (70% complete).</t>
  </si>
  <si>
    <t>Lot improved w/ (2) storey apartment building (10-door) w/ roofdeck</t>
  </si>
  <si>
    <t>Sec 7 RA 26 annotated at the back of TCT; with undeclared improvement</t>
  </si>
  <si>
    <t>N-319329</t>
  </si>
  <si>
    <t>Lot improved w/ (2) storey residential building with attic</t>
  </si>
  <si>
    <t>with Sec. 7 RA 26 annotation</t>
  </si>
  <si>
    <t xml:space="preserve">A certain Mr. Antonio Sibayan is claiming ownership of the property; At the time of survey, Mr. Sibayan contested the reference point of the property. Further research shall be conducted by the accredited surveyor at the LRA </t>
  </si>
  <si>
    <t>N-261928</t>
  </si>
  <si>
    <t>S7 RA 26 annotated at the back of TCT; with temporary structure of no value</t>
  </si>
  <si>
    <t>Lot w/ dilapidated one (1)-storey residential structure</t>
  </si>
  <si>
    <t>S7 RA 26 annotated at the back of TCT; with residential structure of no value</t>
  </si>
  <si>
    <t>N-325730</t>
  </si>
  <si>
    <t>Awaiting copy of TCT under MBTC which are still with external counsel; Ownership under MBTC was consolidated on 1-27-09; Per EAR a portion of the building erected on adjacent lot, (lot 2-E-2-B-1) encroaches the property</t>
  </si>
  <si>
    <t>Ilang-ilang corner Gumamela Street, Neopolitan VII Subd.,-Geneva Gardens, Barangay Pasong Putik, Quezon City</t>
  </si>
  <si>
    <t>Title still registered under the name of former owner; R.D. denied the negotiation of the affidavit of consolidation as it (R.D.) claims that it intends to consolidate the whole property while the mortgage foreclosed by the bank consists of the borrowers share on the property only, case with LRA as of 2.18.08.  Per 2008 EAR, property is occupied by relatives of former owner</t>
  </si>
  <si>
    <t xml:space="preserve">S7 RA 26 annotated on TCT 237351; no possession; with pending case as of 08.19.08 for Unlawful Detainer MBTC vs. Sps. Gan &amp; Mark Anthony Hererra  </t>
  </si>
  <si>
    <t>With S7 RA 26 annotated at the back of TCT; with pending deficiency claim case.</t>
  </si>
  <si>
    <t>No. 28 Naranghita Street, Quirino 2-A, Quezon City</t>
  </si>
  <si>
    <t>N-254033 (under FO)</t>
  </si>
  <si>
    <t>175.19+136.20</t>
  </si>
  <si>
    <t>Ownership not yet consolidated. Redemption period to expire on 6-19-09; no possession</t>
  </si>
  <si>
    <t>Astor Street, North Fairview Park Subdivision, Pasong Putik, Quezon City</t>
  </si>
  <si>
    <t>N-250479 &amp; N-250480</t>
  </si>
  <si>
    <t>No. 10-A Ledesma Court Road, Brgy. Culiat, Quezon City</t>
  </si>
  <si>
    <t>N-269569 (F/O)</t>
  </si>
  <si>
    <t>222.75+61.75</t>
  </si>
  <si>
    <t>Ground Floor Crown 88 Condominium along Panay Avenue, Brgy. South Triangle, Quezon City. Metropolitan Manila</t>
  </si>
  <si>
    <t>N-26415</t>
  </si>
  <si>
    <t>Vacant condominium unit</t>
  </si>
  <si>
    <t>No tax declarations are on file under MBTC; Ground floor is occupied by MBTC tenant Contract to expire on 3-31-2009</t>
  </si>
  <si>
    <t>14th Floor Crown 88 Condominium along Panay Avenue, Brgy. South Triangle, Quezon City. Metropolitan Manila</t>
  </si>
  <si>
    <t>N-26416</t>
  </si>
  <si>
    <t>No tax declarations are on file under MBTC</t>
  </si>
  <si>
    <t>Penthouse Crown 88 Condominium along Panay Avenue, Brgy. South Triangle, Quezon City. Metropolitan Manila</t>
  </si>
  <si>
    <t>N-26417</t>
  </si>
  <si>
    <t>CCT  &amp; tax declaration under GBBI; no possession - per inspection conducted on 10.15.08</t>
  </si>
  <si>
    <t>CCT's  &amp; tax declaration under GBBI; occupied by Coriner Mill service Inc., MBTC tenant</t>
  </si>
  <si>
    <t>Tangke Street, Barangay Malinta, Valenzuela City, Metropolitan Manila</t>
  </si>
  <si>
    <t>V-52180 &amp; V-52181 (under Philbank)</t>
  </si>
  <si>
    <t>Title still registered under the name of Philbank; no tax declaration on file under Philbank</t>
  </si>
  <si>
    <t>Lot 603-B-1,603-B-4-B, 603-B-4-A &amp; 603-B-2 Brgy. Karuhatan, Valenzuela City</t>
  </si>
  <si>
    <t>V-72215; V-72217; 72218 &amp; V-72319</t>
  </si>
  <si>
    <t xml:space="preserve">Tax declarations on file are under Solidbank; lots are landlocked </t>
  </si>
  <si>
    <t>Lot 602-B-1, Brgy. Karuhatan, Valenzuela City</t>
  </si>
  <si>
    <t>V-72216</t>
  </si>
  <si>
    <t>Tax declarations on file are under Solidbank.</t>
  </si>
  <si>
    <t>No. 1 Atherton corner Adrian Streets, North Fairview Park Subd., Barangay Pasong Putik, Novaliches District, Quezon City</t>
  </si>
  <si>
    <t>N-208982(FO)</t>
  </si>
  <si>
    <t>282 + 33 + 44</t>
  </si>
  <si>
    <t>Lot improved w/ residentia building with open deck/ lanai &amp; carport</t>
  </si>
  <si>
    <t>Title still registered under the name of the former owner; within redemption period; no possession - occupied by Rod del Rosario, brother of former owner; with pending PWOP case, LRC case # Q25367(08), RTC Q.C. Br. 105 submitted for decision</t>
  </si>
  <si>
    <t>Milky Way Street and Road Lot 3, Sunny Side Hegihts Subdivision, Brgy. Batasan, Quezon City, Metropolitan Manila</t>
  </si>
  <si>
    <t>N-235095</t>
  </si>
  <si>
    <t>Bulusan Street, Brgy. Paang Bundok, La loma District, Quezon City, Metropolitan Manila</t>
  </si>
  <si>
    <t>N-261180 (under FO)</t>
  </si>
  <si>
    <t>Lot occupied by informal settlers</t>
  </si>
  <si>
    <t>consolidation of title under the bank's name is ongoing; no possession - with illegal occupants</t>
  </si>
  <si>
    <t>No. 48-B, Biak na Bato, Sta. Mesa Heights, Quezon City, Metropolitan Manila</t>
  </si>
  <si>
    <t>N-266359</t>
  </si>
  <si>
    <t>Lot improved w/ (2) storey residential building</t>
  </si>
  <si>
    <t xml:space="preserve">No tax declaration on file for the improvement; no possession - still occupied by the former owner; with pending collection case (sum of money) </t>
  </si>
  <si>
    <t>Lot 19, Blk. 3, Kalapati corner Pugo Streets, Villilia Village, Brgy. Talipapa, Balintawak District, Quezon City, Metropolitan Manila</t>
  </si>
  <si>
    <t>N-235214 (FO)</t>
  </si>
  <si>
    <t>213 + 164</t>
  </si>
  <si>
    <t>Lot improved w/ residential  &amp; commercial bldgs.</t>
  </si>
  <si>
    <t>TCT not yet consolidated - still within redemption period (COS was issued on 7.14.08);  no possession; with pending case as of 2.2.09 per Atty. Tuason; Injunction in pre trial stage, Ciriaca Reyes vs. MBTC CC # Q-08-63090, RTC Br. 219, QC</t>
  </si>
  <si>
    <t>No. 31 Road 5, San Miguel Heights, Barangay Marulas, Valenzuela City, Metropolitan Manila</t>
  </si>
  <si>
    <t>V-89441</t>
  </si>
  <si>
    <t>Residential lot improved w/ dilapidated bldg.</t>
  </si>
  <si>
    <t>The dilapidated bldgs are occupied by caretakers of former owners; with pending PWOP case as of 1.22.09 in trial stage, MBTC vs. Sps. Purugganan, LRC case # 73-V-08 RTC Valenzuela City, Br. 75</t>
  </si>
  <si>
    <t>No. 7-B P. De Jesus Street, Don Pedro Subdivision, Barangay Rincon, Valenzuela City</t>
  </si>
  <si>
    <t>T-41464 (under FO)</t>
  </si>
  <si>
    <t>Lot improved with 2-storey residential building</t>
  </si>
  <si>
    <t>TCT still registered under the name of the former owner; redemption period to expire on 4-22-2009; no possession YET</t>
  </si>
  <si>
    <t>No. 269, 24th Street, Fortune Village 5, Barangay Parada, Valenzuela City</t>
  </si>
  <si>
    <t>V-57024 &amp; V-57025 (FO)</t>
  </si>
  <si>
    <t>Consolidation of titles under the bank's name is now ongoing; No possession yet -awaiting issuance of WOP</t>
  </si>
  <si>
    <t>TCT &amp; TD still registered under the name of former owner; w/ annotation of adverse claim executed by Sian Suat Ngo; case for declaration of nullity of title, Johnson Sy Tan Se vs. F.O. and MBTC per 2008 EAR the 2 storey dilapidated bldg. erected or the property is occupied by Mr. Juan Cristobal, caretaker of Mr. Sy Tan Se; the heirs of Sy Tan Se are claiming that the title of the mortgage property in the name of Raul Acampado is spurious title. Bank's turn to present its evidence. last hearing was June 25, 2008 LWD has requested external counsel to engage the services of an expert in title investigation to assist bank</t>
  </si>
  <si>
    <t>No. 80 San Simon St., San Simon Subd., Barangay Pasolo (formerly Barangay Rincon), Valenzuela City</t>
  </si>
  <si>
    <t xml:space="preserve">V-69248 to V-69251 </t>
  </si>
  <si>
    <t>Improved w/ old dilapidated building</t>
  </si>
  <si>
    <t>No. 571 Mac Arthur Highway thru Isabelo Fernando St., Barangay Malanday, Valenzuela City</t>
  </si>
  <si>
    <t>V-72223 to V-72227</t>
  </si>
  <si>
    <t>Commercial/Residential lots improved w/ dilapidated res'l bldg.</t>
  </si>
  <si>
    <t>Com'cl/Res'l</t>
  </si>
  <si>
    <t>S7 RA 26 and S4 R74 annotated at the back of TCT - V-72223; based on 2007 SPA, with annotated case as of 10-2006; per EAR, the dilapidated building is occupied by MBTC caretaker however per Admin and ARRD, no caretaker was posted. For verification with RAAC, c/o Admin</t>
  </si>
  <si>
    <t>North Luzon Expressway (North Diversion Road), Barangay Canumay, Valenzuela City</t>
  </si>
  <si>
    <t>V-74971 to V-74973</t>
  </si>
  <si>
    <t>TCT w/ annotation of Lease Contract in favor of Caltex Phils., Inc. as Lesse; lease contract is up to Nov.  30, 2019</t>
  </si>
  <si>
    <t>Compound Road, Pearl Island Industrial Compound, Phase 2, Barangay Punturin, Valenzuela City</t>
  </si>
  <si>
    <t>V-75282</t>
  </si>
  <si>
    <t>Industrial lot improved w/ warehouse bldg.</t>
  </si>
  <si>
    <t>Pearl Island Industrial Compound, Barangay Punturin, Valenzuela City</t>
  </si>
  <si>
    <t>T-72986</t>
  </si>
  <si>
    <t>Road Lot, Franco Enterprises Compound, Barangay Bagbaguin, Valenzuela City</t>
  </si>
  <si>
    <t>V-53205 to V-53207</t>
  </si>
  <si>
    <t>740+600+792</t>
  </si>
  <si>
    <t>Industrial lot improved w/ warehouse-type building</t>
  </si>
  <si>
    <t>based on our records former owner does not allow access to our properties through the road lot w/c he owns; the title of road lot is under his name</t>
  </si>
  <si>
    <t>No. 56 Parada Road Extension corner Ipil Street, Fortune Village 6, Barangay Parada, Valenzuela City</t>
  </si>
  <si>
    <t>V-84391</t>
  </si>
  <si>
    <t>No. 60 Justicia Street, Arty Subd., (Don Pedro Subd.), Barangay Marulas, Valenzuela City</t>
  </si>
  <si>
    <t>V-75280 &amp; V-75281</t>
  </si>
  <si>
    <t>polygon does not close for TCT 75280; per EAR the rear portion of the property will be affected by the Philippine National Railway right-of-way (about 5 metrs wide); no copy of tax declaration for the improvement</t>
  </si>
  <si>
    <t>G. Cruz St., Angeles Subd., Brgy. Dalandanan, Valenzuela City</t>
  </si>
  <si>
    <t>V-72324 &amp; V-72325</t>
  </si>
  <si>
    <t>Apartment building (6 units)</t>
  </si>
  <si>
    <t>No. 24 Cadena De Amor Street, Barangay Balangkas, Valenzuela City</t>
  </si>
  <si>
    <t>V-72178</t>
  </si>
  <si>
    <t>two (2) storey, three (3) door apartment bldg.</t>
  </si>
  <si>
    <t>No possession, WOP for implementation; Apartment building has existing tenants</t>
  </si>
  <si>
    <t>No. 764 (Km 14) Mc. Arthur Highway corner A. Pablo St., Barangay Malinta, Valenzuela City</t>
  </si>
  <si>
    <t>T-73348</t>
  </si>
  <si>
    <t>2145+592.50+283</t>
  </si>
  <si>
    <t>Commercial building (4 storey)</t>
  </si>
  <si>
    <t>Title still registered under the name of former owner. Redemption period to expire on 7-14-09; appraiser was not able to enter the unit as door was locked at the time of inspection and there was no authorization from the unit owner</t>
  </si>
  <si>
    <t>Quirino Avenue, Brgy. San Dionisio, Parañaque City, Metropolitan Manila</t>
  </si>
  <si>
    <t>Sta. Agueda cor. Delbros Avenue, Pascor Village, Barangay Ibayo, Parañaque City</t>
  </si>
  <si>
    <t>1140+540</t>
  </si>
  <si>
    <t>Lot improved with three (3) storey commerical bldg. with roofdeck and four (4) storey office/residential building</t>
  </si>
  <si>
    <t>Property is occupied by former owner; no tax declarations on file for the improvements.</t>
  </si>
  <si>
    <t>PASAY CITY</t>
  </si>
  <si>
    <t>PSYC8</t>
  </si>
  <si>
    <t>Unit 305, 3rd Floor of Jolliland Condominium I, E. Delos Santos Avenue, Malibay District, Pasay City</t>
  </si>
  <si>
    <t>One (1) Condominium Unit</t>
  </si>
  <si>
    <t>Lot improved with two (2) storey w/ basement &amp; roofdeck residential building</t>
  </si>
  <si>
    <t>T-148803</t>
  </si>
  <si>
    <t>94.0 + 63.0</t>
  </si>
  <si>
    <t>Civil case # 05-1366-CFM, RTC, Pasay City for Easement of right of way with application for Writ of Preliminary Injunction, Ermitania N. Villanueva et.al vs. MBTC, ongoing hearing /trial per SANVI Law Office.</t>
  </si>
  <si>
    <t xml:space="preserve">PT 303 -C, Parisson Tower Condominium, Sta Monica and F.B. Harrison Streets, Barangay San Rafael, Pasay City </t>
  </si>
  <si>
    <t>Residential Condo unit-Studio Type</t>
  </si>
  <si>
    <t xml:space="preserve">PT 403 -C, Parisson Tower Condominium, Sta Monica and F.B. Harrison Streets, Barangay San Rafael, Pasay City </t>
  </si>
  <si>
    <t xml:space="preserve">PT 404 -D, Parisson Tower Condominium, Sta Monica and F.B. Harrison Streets, Barangay San Rafael, Pasay City </t>
  </si>
  <si>
    <t>occupied by a tenant; tenant filed a motion to quash</t>
  </si>
  <si>
    <t xml:space="preserve">PT 504 -D, Parisson Tower Condominium, Sta Monica and F.B. Harrison Streets, Barangay San Rafael, Pasay City </t>
  </si>
  <si>
    <t xml:space="preserve">PT 603 -C, Parisson Tower Condominium, Sta Monica and F.B. Harrison Streets, Barangay San Rafael, Pasay City </t>
  </si>
  <si>
    <t xml:space="preserve">PT 604 -D, Parisson Tower Condominium, Sta Monica and F.B. Harrison Streets, Barangay San Rafael, Pasay City </t>
  </si>
  <si>
    <t>PASIG CITY</t>
  </si>
  <si>
    <t>PGC20</t>
  </si>
  <si>
    <t>Unit NE R-82 8th Floor Tower A, Goldloop Tower, Brgy. San Antonio, Pasig City</t>
  </si>
  <si>
    <t>PT-36417</t>
  </si>
  <si>
    <t>Residential Condo Unit</t>
  </si>
  <si>
    <t>Unit D, Cortijos De Valle Verde IV Condominium, Firefly Street, Valle Verde VI, Barangay Ugong, Pasig City</t>
  </si>
  <si>
    <t>PT-40274</t>
  </si>
  <si>
    <t>Former Owner, Alberto Espiritu  still occupying the unit (no possession)</t>
  </si>
  <si>
    <t>Unit 606, 6th Floor, One Magnificient Mile Condominium, San Miguel Avenue, Ortigas Center, Pasig City</t>
  </si>
  <si>
    <t>PT-20522 (under F/O)</t>
  </si>
  <si>
    <t>Residential/commercial condo unit</t>
  </si>
  <si>
    <t>TCT not yet consolidated; per EAR, VCP Holdings, Inc. still occupies subject unit as advised by the front desk officer of the bldg.;  subject unit was closed at the time of inspection</t>
  </si>
  <si>
    <t xml:space="preserve">Unit 2625, City &amp; Land Mega Plaza Condominium, ADB Avenue corner Garnet and Topaz Roads, Ortigas Center, Pasig City </t>
  </si>
  <si>
    <t>PT-37996</t>
  </si>
  <si>
    <t>Condo unit</t>
  </si>
  <si>
    <t>Not yet consolidated, within redemption period; w/ notice of Lis Pendens annotated on CCT, nature of case was not yet disclosed</t>
  </si>
  <si>
    <t xml:space="preserve">Unit 2032, City &amp; Land Mega Plaza Condominium, ADB Avenue corner Garnet and Topaz Roads, Ortigas Center, Pasig City </t>
  </si>
  <si>
    <t>PT-37997</t>
  </si>
  <si>
    <t>Not yet consolidated.within redemption period; occupied by Mrs. Brigida Monica Tiosejo; notice of lis pendens is annotated on CCT. Nature of case - complainant not indicated</t>
  </si>
  <si>
    <t>PATEROS</t>
  </si>
  <si>
    <t>QUEZON CITY</t>
  </si>
  <si>
    <t>Sec. 7 RA 26 annotated at the back of TCTs</t>
  </si>
  <si>
    <t>The Heart of the City Condominium, No.40 Sgt. Esguerra Avenue corner Scout Albano Street, Barangay South Triangle, Quezon City</t>
  </si>
  <si>
    <t>N-49734</t>
  </si>
  <si>
    <t>89.38+12.50</t>
  </si>
  <si>
    <t>Condo unit w/ one (1) parking slot</t>
  </si>
  <si>
    <t>Residential Condominium Unit</t>
  </si>
  <si>
    <t>No tax declaration for the parking spot</t>
  </si>
  <si>
    <t>w/ sec 7, RA 26 annotated at the back of TCT</t>
  </si>
  <si>
    <t>Mised Usage Lot with Improvements</t>
  </si>
  <si>
    <t>Title still registered under the name of Asianbank Corp.; S7 RA 26 annotated at the back of TCTs; traverse does not close</t>
  </si>
  <si>
    <t>Title is under the name of Global Business Bank, Inc; has no assigned parking slot</t>
  </si>
  <si>
    <t>Unit 5A, 5th Flr.,  Atherton Place Condominium, Tomas Morato corner A. Roces Avenues, Brgy. Kristong Hari, Quezon City, Metropolitan Manila</t>
  </si>
  <si>
    <t>N-26457</t>
  </si>
  <si>
    <t>Titles underthe name of Global Business Bank, Inc; provided with one (1) parking slot</t>
  </si>
  <si>
    <t>Unit 5B, 5th Flr.,  Atherton Place Condominium, Tomas Morato corner A. Roces Avenues, Brgy. Kristong Hari, Quezon City, Metropolitan Manila</t>
  </si>
  <si>
    <t>N-26456</t>
  </si>
  <si>
    <t>Unit 5E, 5th Flr.,  Atherton Place Condominium, Tomas Morato corner A. Roces Avenues, Brgy. Kristong Hari, Quezon City, Metropolitan Manila</t>
  </si>
  <si>
    <t>N-26455</t>
  </si>
  <si>
    <t>Unit 6A, 6th Flr.,  Atherton Place Condominium, Tomas Morato corner A. Roces Avenues, Brgy. Kristong Hari, Quezon City, Metropolitan Manila</t>
  </si>
  <si>
    <t>N-26454</t>
  </si>
  <si>
    <t>Unit 8E,  8th Flr.,  Atherton Place Condominium, Tomas Morato corner A. Roces Avenues, Brgy. Kristong Hari, Quezon City, Metropolitan Manila</t>
  </si>
  <si>
    <t>N-26453</t>
  </si>
  <si>
    <t>Unit 9, 5th Floor, San Jose Condominium, No. 119 Scout Fernandez Street, Brgy. Sacred Heart, Quezon City, Metropolitan Manila</t>
  </si>
  <si>
    <t>N-31215</t>
  </si>
  <si>
    <t>No possession - the unit is occupied by former owner</t>
  </si>
  <si>
    <t>Unit 7, 3rd Floor, San Jose Condominium, No. 119 Scout Fernandez Street, Brgy. Sacred Heart, Quezon City, Metropolitan Manila</t>
  </si>
  <si>
    <t>N-31216</t>
  </si>
  <si>
    <t>11th Floor of Landsdale Tower Condonimium, Bldg. 2, No. 86 Timog Corner Mother Ignacia Avenues, Barangay Paligsahan, Quezon City</t>
  </si>
  <si>
    <t>N-26478 &amp; N-26477</t>
  </si>
  <si>
    <t>67.20+12.50</t>
  </si>
  <si>
    <t>Residential condominium Unit</t>
  </si>
  <si>
    <t>no possession as of 7-17-08. Property is occupied by squatters</t>
  </si>
  <si>
    <t>Lot improved with one storey residential building</t>
  </si>
  <si>
    <t>TCT still registered under the name of former owner. No copy of TCT on file; property is occupied by Rodrigo Dugenia, son of former owner</t>
  </si>
  <si>
    <t>Title still registered under the name of former owner. Expiry of redemption period is on 12-03-08 (based on date of inscription); per EAR, property is occupied by caretaker. No record with ARRD or Admin</t>
  </si>
  <si>
    <t>lot improved with commercial building</t>
  </si>
  <si>
    <t>Title still under the name of former owner. Per 2008 EAR property is utilized as showroom (Juliana Collection); no possession</t>
  </si>
  <si>
    <t>Title still registered under the name of former owner. redemption period to expire on 7-24-09; no possession</t>
  </si>
  <si>
    <t>No. 19 Marcos Street, Doña Faustina Subdivision, Brgy. San Bartolome, Novaliches, Quezon City, Metropolitan Manila</t>
  </si>
  <si>
    <t>63760 (unde F/O)</t>
  </si>
  <si>
    <t>109.50+40+81.25</t>
  </si>
  <si>
    <t>Lot improved with one (1) storey building, covered garage and two (2) storey apartment building</t>
  </si>
  <si>
    <t>Title still registered under the name of former owner. Redemption period to expire on 1.16.10; appraiser was not allowed to enter the premises by a certain Mrs. Dela Cruz at the time of inspection</t>
  </si>
  <si>
    <t>No. 18 Sct. Lozano Street, Brg. Pasiglahan Diliman, Quezon City, Metropolitan Manila</t>
  </si>
  <si>
    <t>61968 (under F/O)</t>
  </si>
  <si>
    <t>470+84</t>
  </si>
  <si>
    <t>Lot improved with three (3) storey residential building and two (2) storey storage building</t>
  </si>
  <si>
    <t>Title still registered under the name of former owner. Within redemption period; Civil Case# Q-09-64165 for Declaration of Nullity of REM RTC- Q.C. br. 220, Sps Richard &amp; Betty Lee vs. MBTC; no possession. Occupied by former owner as of 3-06-09</t>
  </si>
  <si>
    <t>No. 62 Maayusin Street, Bry. UP Village, Quzon City, Metropolitan Manila</t>
  </si>
  <si>
    <t>RT-30506(151536) (F/O)</t>
  </si>
  <si>
    <t>Title still registered under the name of former owner; Within redemption period; per EAR appraiser was not able to enter the premises as the caretaker, a certain Rodolfo Barcelon, prevented him from doing so; no possession as of 3-6-09</t>
  </si>
  <si>
    <t>Congressional Avenue, Brgy. Tandang Sora, Quezon City, Metropolitan Manila</t>
  </si>
  <si>
    <t>N-197702 (F/O)</t>
  </si>
  <si>
    <t>Title still registered under the name of former owner; based on records as of 11-24-04 ownership of the above property can not be consolidated under bank's name as TCT was cancelled in view of Deed of Sale executed by Philip Chan in favor of James T. Chong; The property was acquired via Deed of Dacion executed by Sps. Chan. as of 3-16-09 property is occupied by caretaker of former owner; no possession</t>
  </si>
  <si>
    <t>No. 18 Jaguar Street, Fairview Park Subdivision, Fairview, Quezon City, Metropolitan Manila</t>
  </si>
  <si>
    <t>N-207605</t>
  </si>
  <si>
    <t>227.0+40.0</t>
  </si>
  <si>
    <t>Lot improved w/ one (1) storey residential building with covered garage</t>
  </si>
  <si>
    <t>Title still registered under the name of the former owner. Redemption period to expire on 1-21-2010; Property is occupied by "Fundacion De Oro Del Credo", tenant of former owner</t>
  </si>
  <si>
    <t>No. 8 St. Joseph Street, Rosalia Subdivision, Tandang Sora District, Quezon City, Metropolitan Manila</t>
  </si>
  <si>
    <t>RT-97415(295853)FO</t>
  </si>
  <si>
    <t>347+99+68</t>
  </si>
  <si>
    <t>Lot improved w/ 2 storey residential bldg. / 2 storey garage &amp; quarters &amp; 1 storey (dirty kitchen &amp; lanai)</t>
  </si>
  <si>
    <t>TCT not yet consolidated. Redemption period to expire on 1-21-2010; occupied by Chua family;  per EAR Appraiser was not able to inspect the property as the guard on duty prevented him from entering the premises</t>
  </si>
  <si>
    <t>SAN JUAN</t>
  </si>
  <si>
    <t>Unit 903 Westwood Condominium, Eisenhower Street, Brgy. Greenhills, San Juan, Metro Manila</t>
  </si>
  <si>
    <t>CCT-116230-R</t>
  </si>
  <si>
    <t>Condominium unit w/ 2 parking slots</t>
  </si>
  <si>
    <t>No possession as per EAR dtd 02.05.07; presently occupied by a acertain Mr. Lauro Castillo; awaiting court resolution of the appeal filled by FO</t>
  </si>
  <si>
    <t>Unit 4-B of 4th Floor Platinum Condominium 1000, No. 16 Annapolis Street, Greenhills, San Juan, Metro Manila</t>
  </si>
  <si>
    <t>8749-R</t>
  </si>
  <si>
    <t>190.76 (unit only)</t>
  </si>
  <si>
    <t>Condominium unit with one (1) appurtenant parking slot</t>
  </si>
  <si>
    <t>With cases as of July 31, 2007, (Criminal Case / Falsification of Public documents) for verification</t>
  </si>
  <si>
    <t>Unit 5-AB of 5th Floor Platinum Condominium 1000, No. 16 Annapolis Street, Greenhills, San Juan, Metro Manila</t>
  </si>
  <si>
    <t>8750-R</t>
  </si>
  <si>
    <t>Unit 28-E, 28th Floor, One Beverly Place, Annapolis Street, Barangay Greenhills, San Juan City, Metropolitan Manila</t>
  </si>
  <si>
    <t>11900-R</t>
  </si>
  <si>
    <t>166.0;13.75</t>
  </si>
  <si>
    <t>w/ Civil case # 70160 w/ RTC NCR Branch 160 Pasig City - annulment case is on trial stage; PWOP case - LRC case # R-6425 - RTC pasig Br. 160</t>
  </si>
  <si>
    <t>Unit 15-E of Beverly Place Condominium, Annapolis Street, San Juan, Metro Manila</t>
  </si>
  <si>
    <t>T-10979-R (GBB)</t>
  </si>
  <si>
    <t>166+13.75</t>
  </si>
  <si>
    <t>Residential condo. Unit</t>
  </si>
  <si>
    <t>Title still registered under name of GBBI; bank has no possession; per inspection report dtd 10.15.08, it is still occupied by former owner; with pending petition for WOP: LRC case no. R-6950-SJ RTC Pasig City Br. 160 pending resolution as of Sept. 18, 2008 per Atty. Ira</t>
  </si>
  <si>
    <t>Unit 207 Gold Condominium, Annapolis Street, Greenhills, San Juan City</t>
  </si>
  <si>
    <t>11513-R</t>
  </si>
  <si>
    <t>Commercial condo. office/vacant</t>
  </si>
  <si>
    <t>TCTs with annotation of lis pendens; case: a. Petition for prohibition dtd. 12.06.96 under A.C. - Br. SP No. 42728; b. Supplemental petition for certiorari dtd. 12.10.96; TCT no. 11510-R- with annotation of mortgage in favor of Classic Finance, Inc.</t>
  </si>
  <si>
    <t>Unit 208 Gold Condominium, Annapolis Street, Greenhills, San Juan City</t>
  </si>
  <si>
    <t>11510-R</t>
  </si>
  <si>
    <t>Unit 209 Gold Condominium, Annapolis Street, Greenhills, San Juan City</t>
  </si>
  <si>
    <t>11511-R</t>
  </si>
  <si>
    <t>Unit 210 Gold Condominium, Annapolis Street, Greenhills, San Juan City</t>
  </si>
  <si>
    <t>11512-R</t>
  </si>
  <si>
    <t>Unit 401, Westwood Condominium, Eisenhower Street, Barangay Greenhills, San Juan, Metro Manila</t>
  </si>
  <si>
    <t>CCT-9742-R</t>
  </si>
  <si>
    <t>Condominium Unit w/ 2 parking slots</t>
  </si>
  <si>
    <t>annulment case decided in favor of MBTC, awaiting entry of final judgement per Atty. Ira as of 7-4-08</t>
  </si>
  <si>
    <t>Unit A-4 4th Floor, Cluster (4) of Little Baguio Gardens, R. Fernandez Street, San Juan City</t>
  </si>
  <si>
    <t>11680-R</t>
  </si>
  <si>
    <t>85 sq.m.(unit); 12.50 sqm. (prkg slot)</t>
  </si>
  <si>
    <t>Unit 508 Fifth &amp; Penthouse, The Continental Plaza Condominium, Annapolis Street, Greenhills, San Juan, Metro Manila</t>
  </si>
  <si>
    <t>10191 (under GBBI)</t>
  </si>
  <si>
    <t>TCT not yet consolidated. Redemption period to expire on 10-09-09; appraiser was not able to enter the property as no one was around at the time of inspection (10-29-08)</t>
  </si>
  <si>
    <t>TAGUIG</t>
  </si>
  <si>
    <t>VALENZUELA CITY</t>
  </si>
  <si>
    <t>Lot improved with commercial/residential building</t>
  </si>
  <si>
    <t>Lot with old dilapidated 2-storey apartment building</t>
  </si>
  <si>
    <t>Title still registered under the name of Philbank; CC# 4474-V-94 RTC Valenzuela, Br. 75 for annulment of REM. Case pending for resolution as of 3-25-08; Notice of Levy annotated at the back of TCT by virtue of Writ of execution in Civil Case # 111533 General Electric vs. Herminigildo de Joya</t>
  </si>
  <si>
    <t>No possession as of 6-26-08, property is occupied by squatters</t>
  </si>
  <si>
    <t>Que Grande Roand and B. Juan Street, Barangay Ugong, Valenzuela City, Metropolitan Manila</t>
  </si>
  <si>
    <t>V-82911</t>
  </si>
  <si>
    <t>Lot improved with dilapidated building</t>
  </si>
  <si>
    <t>Appraiser was not able to enter premises as the gate was locked as of 8-22-08; with pending sum of money case as of 1-08-09, Decision in favor of MBTC but on appeal</t>
  </si>
  <si>
    <t>TOTAL</t>
  </si>
  <si>
    <t>With Lis pendens; civil case no. Q-03-50587, Br. 101 RTC Q.C. RE: Annulment of Extra Judicial Foreclosure and Cancellation of Sale. with Damages, on trial stage as of 10.24.08; hearing set on Nov. 21, 2008 per Atty. Samonte.; turnover of possession received by Atty. Lustre on 10.03.05, however per inspection report dated 10.08.08 by Admin Dept. bank has no possession; still occupied by tenants of former owner.; compound has only one (1) common road &amp; TCTs cannot be sold separately.</t>
  </si>
  <si>
    <t>Lot 1, &amp; 2, Blk. 67, North Fairview Subd., Quezon City Metropolitan Manila</t>
  </si>
  <si>
    <t>N-240771 &amp; N-240772</t>
  </si>
  <si>
    <t>S7 RA 26 annotated at the back of TCTs; with lis pendens, Sps. Zapanta, MJM Realty &amp; Trendline vs. MBTC for nullification of foreclosure, etc.</t>
  </si>
  <si>
    <t>Lot 5, Blk. 67, North Fairview Subd., Quezon City Metropolitan Manila</t>
  </si>
  <si>
    <t>N-270775</t>
  </si>
  <si>
    <t>S7 RA 26 annotated at the back of TCTs; w/ lis pendens, Sps. Zapanta, MJM Realty &amp; Trendline vs. MBTC for nullification of foreclosure, etc.; no possession, w/ illegal occupants</t>
  </si>
  <si>
    <t>Lot 9, &amp; 11, Blk. 67, North Fairview Subd., Quezon City Metropolitan Manila</t>
  </si>
  <si>
    <t>N-240773 &amp; N-240774</t>
  </si>
  <si>
    <t>S7 RA 26 annotated at the back of TCTs; w/ lis pendens, Sps. Zapanta, MJM Realty &amp; Trendline vs. MBTC for nullification of foreclosure, etc.</t>
  </si>
  <si>
    <t>Lot 25, &amp; 27, Blk. 212, North Fairview Subd., Quezon City Metropolitan Manila</t>
  </si>
  <si>
    <t>N-240768 &amp; N-240769</t>
  </si>
  <si>
    <t>No. 60 Doña Nicasia St., Green Haven Parkhomes, Barangay Valencia, Quezon City, Metropolitan Manila</t>
  </si>
  <si>
    <t>N-266211</t>
  </si>
  <si>
    <t>Residential - commercial lot improved w/ residential building</t>
  </si>
  <si>
    <t>Res'l / Comc'l</t>
  </si>
  <si>
    <t>w/ undeclared improvement; w/ case-Nullification of Foreclosure proceeding w/ damage; w/ Sec. 7 RA 26 annotation; no possession</t>
  </si>
  <si>
    <t>Lot 2, No. 1  Capitol Drive, Barangay Old Balara, Quezon City</t>
  </si>
  <si>
    <t xml:space="preserve">Sec. RA 26 at the back of TCTs; Lis Pendens annotated at the back of TCTs. Annulment case (civil case # Q-93-49703 RTC Br. 87) </t>
  </si>
  <si>
    <t>Lot 3, No. 1  Capitol Drive, Barangay Old Balara, Quezon City</t>
  </si>
  <si>
    <t>Lot 4, No. 1  Capitol Drive, Barangay Old Balara, Quezon City</t>
  </si>
  <si>
    <t>Lot 5, No. 1  Capitol Drive, Barangay Old Balara, Quezon City</t>
  </si>
  <si>
    <t>Lot 6, No. 1  Capitol Drive, Barangay Old Balara, Quezon City</t>
  </si>
  <si>
    <t>Lot 7, No. 1  Capitol Drive, Barangay Old Balara, Quezon City</t>
  </si>
  <si>
    <t>Lot 8, No. 1  Capitol Drive, Barangay Old Balara, Quezon City</t>
  </si>
  <si>
    <t>No. 136 P. Dela Cruz Street, Barangay San Bartolome, Novaliches, Quezon City</t>
  </si>
  <si>
    <t>T-285719</t>
  </si>
  <si>
    <t>E. de los Santos Avenue (Interior), Barangay Apolonio Samson, Balintawak District, Quezon City</t>
  </si>
  <si>
    <t>N-277132</t>
  </si>
  <si>
    <t>Industrial/commercial vacant lot</t>
  </si>
  <si>
    <t>w/ Sec 7 RA 26 at the back of TCT</t>
  </si>
  <si>
    <t>No. 1243 E. de los Santos Avenue, Barangay Apolonio Samson, Quezon City</t>
  </si>
  <si>
    <t>N-253490</t>
  </si>
  <si>
    <t>Commercial lot w/ warehouse building</t>
  </si>
  <si>
    <t>Per EAR occupied by Trak City Auto. Lis  Pendens annotated at the back of TCT. Sps. Young &amp; GEF Land vs. MBTC for declaration of nullity of REM &amp; foreclosure w/ damages RTC Quezon City Br. 104. Civil case # Q-02-48194; S7 RA 26 &amp; S4 R74 annotated at the back of TCT. lease contract annotated at the back of TCT but expired already; traverse does not close per EAR.</t>
  </si>
  <si>
    <t>E. de los Santos Avenue, Barangay Apolonio Samson, Quezon City</t>
  </si>
  <si>
    <t>N-277131</t>
  </si>
  <si>
    <t>Lot improved w/ warehouse type building</t>
  </si>
  <si>
    <t>Per EAR property is occupied by Globalmaster Home Depot. The warehouse type bldg. was reportedly constructed by Globalmaster. The building was not included in the valuation by the appraiser. Civil case # Q-02-48194 for declaration of nullity of REM foreclosure w/ damages. Sps. Young &amp; Gefland vs. MBTC, RTC Quezon City Br. 104</t>
  </si>
  <si>
    <t>No. 19 Villegas Street, Terraces Condominium Compound, Barangay Bungad, Quezon City</t>
  </si>
  <si>
    <t>N-210988 (Philbank)</t>
  </si>
  <si>
    <t>Lot 5-B-2, Barcelona Extension, Poblacion, Lucena City</t>
  </si>
  <si>
    <t>T-94225</t>
  </si>
  <si>
    <t>204.0; 195.50</t>
  </si>
  <si>
    <t>Lot 8, Blk. 6, Ruby Street, Alpha Victoria Homes, Barangay Damayang Lagi, New Manila, Quezon City</t>
  </si>
  <si>
    <t>N-253657</t>
  </si>
  <si>
    <t>No. 36 Greenmeadows Avenue, Greenmeadows Subd., Quezon City</t>
  </si>
  <si>
    <t>N-264401</t>
  </si>
  <si>
    <t>Two (2)-storey residential building</t>
  </si>
  <si>
    <t>S7 RA 26 annotated on TCT; Lis Pendens annotated at the back of TCT; civil case # Q-02-48415,  Eduardo Rayo vs. MBTC for nullification of REM contracts &amp; EJF Sales; Trial Court affirmed validity of foreclosure per order dtd. 3.21.07; petition of Certiorari filed by Mr. Rayo</t>
  </si>
  <si>
    <t>Mahogany St., Greenfields Subdivision Phase 1, Novaliches, Quezon City</t>
  </si>
  <si>
    <t>T-300416</t>
  </si>
  <si>
    <t>No possession; tax declaration on improvement still in the name of former owner.</t>
  </si>
  <si>
    <t>No. 51 Don Vicente Street, Don Antonio Heights, Diliman District, Quezon City</t>
  </si>
  <si>
    <t>N-265671 &amp; N-265672</t>
  </si>
  <si>
    <t>House and Lot</t>
  </si>
  <si>
    <t>Midway Street, RVR Novahomes, Forest Hills Subd., Novaliches, Quezon City</t>
  </si>
  <si>
    <t>T-301487 &amp; T-301488</t>
  </si>
  <si>
    <t>385+756</t>
  </si>
  <si>
    <t>Apartment building</t>
  </si>
  <si>
    <t>No.5 Interior Urbano St., Barangay Bagbag Novaliches, Quezon City</t>
  </si>
  <si>
    <t>T-300417</t>
  </si>
  <si>
    <t>No possession; no consolidated tax dec; w/ Sec 7, RA 26 annotation</t>
  </si>
  <si>
    <t>Chico and Duhat Streets, Northview Subd., Barangay Batasan Hills, Quezon City</t>
  </si>
  <si>
    <t>N-230171 to N-230174</t>
  </si>
  <si>
    <t xml:space="preserve">No tax  declaration under MBTC; awaiting feedback on annulment case </t>
  </si>
  <si>
    <t>Mindanao Ave., Barangay Bagong Pag-asa, Diliman District, Quezon City</t>
  </si>
  <si>
    <t>N-259662</t>
  </si>
  <si>
    <t>Residential lot w/ dilapidated two(2)-storey apartment bldg</t>
  </si>
  <si>
    <t>w/ case RTC Br. 99 of QC (civl case # Q-02-47584); Sps. Edmund Co &amp; Lili Co vs. Mbtc. Breach of Contract,  annulment of mortgage; w/ annotation of Sec. 7 RA,  26; Sec. 4 Rule 74; No Tax dec on improvements; no possession - WOP still pending</t>
  </si>
  <si>
    <t>Lot1-A-1, Rivera Compound, Barangay Kaligayahan Novaliches, Quezon City</t>
  </si>
  <si>
    <t>N-261926</t>
  </si>
  <si>
    <t>T.S. Cruz Subd., Barangay San Agustin, Novaliches, Quezon City</t>
  </si>
  <si>
    <t>N-253727 &amp; N-253728</t>
  </si>
  <si>
    <t>Comc'l/res'l lot w/ dilapidated school bldg.</t>
  </si>
  <si>
    <t>Assets with Approved Selling Price as of May 19, 2009</t>
  </si>
  <si>
    <t>Lot 6, Blk. 16, San Francisco St., Guadanoville Subd., Novaliches Dist. Caloocan City</t>
  </si>
  <si>
    <t>426+236+21+23+42</t>
  </si>
  <si>
    <t>Lot improved with two (2) storey residential building</t>
  </si>
  <si>
    <t xml:space="preserve">Polygon does not close </t>
  </si>
  <si>
    <t>Title under the name of Philbank; no possession as of 2-22-08. The property is occupied by a certain Mr. Antonio Chua who claims that he has already fully paid the property to Philbank..</t>
  </si>
  <si>
    <t>LAS PIÑAS CITY</t>
  </si>
  <si>
    <t>Lot with dilapidated single storey residential building</t>
  </si>
  <si>
    <t>Recommended for relocation survey by PACI to determine if adjacent bldgs. encroached subject property</t>
  </si>
  <si>
    <t>Aurora Drive corner Naga Road, Barangay Pulang Lupa, Las Piñas City</t>
  </si>
  <si>
    <t>Lot occupied by squatters</t>
  </si>
  <si>
    <t>No possession, as of 6-26-08 property is occupied by squatters; PWP - LRC case # LP-00-002, RTC-Las Piñas Br. 253; WOP issued on 02/18/2002</t>
  </si>
  <si>
    <t>Lot improved with residential/office building</t>
  </si>
  <si>
    <t>No possession as of 6-26-08. Property is occupied by former owner</t>
  </si>
  <si>
    <t>Lot with dilapidated chapel</t>
  </si>
  <si>
    <t>No. 9 Evangeline Street, BF Resort Subdivision, Las Piñas City</t>
  </si>
  <si>
    <t>T-93218</t>
  </si>
  <si>
    <t>MAKATI CITY</t>
  </si>
  <si>
    <t>Unit 16-C , 16th Floor of Citibank Tower Condominium, Valero corner Villar Streets, Salcedo Village, Makati City</t>
  </si>
  <si>
    <t>with lessee, Citifinancial. Contract to expire on 9-30-2010</t>
  </si>
  <si>
    <t>Unit 16-D, 16th Floor of Citibank Tower Condominium, Valero corner Villar Streets, Salcedo Village, Makati City</t>
  </si>
  <si>
    <t>Parking Slots A-539 to A-542, Citibank Tower Condominium, Valero corner Villar Streets, Salcedo Village, Makati City</t>
  </si>
  <si>
    <t>4 slots</t>
  </si>
  <si>
    <t>Four (4) parking slots</t>
  </si>
  <si>
    <t>Parking Slots A-543 to A-546, Citibank Tower Condominium, Valero corner Villar Streets, Salcedo Village, Makati City</t>
  </si>
  <si>
    <t>Lot improved with ten (10) storey commercial building</t>
  </si>
  <si>
    <t>Penthouse of the building is still occupied by Antonio Gonzales while the rest of the bldg, is already under the Bank's possession; petition for certiorari filed before C.A. questioning issuance of WOP per email dtd 12-18-06; pending consulta at LRA - cancelled already</t>
  </si>
  <si>
    <t>Condominium Unit w/ two (2) parking slots</t>
  </si>
  <si>
    <t>Unit 101, EGI Homes Mola Building 2, Mola Corner Primo De Rivera Streets, Barangay Maria Dela Paz, Makati City</t>
  </si>
  <si>
    <t>For Inspection; TCT &amp; TD under the name of Global Business Bank Inc.</t>
  </si>
  <si>
    <t>Unit Upper 1501 (Penthouse) 15th Floor (Penthouse), Parc Regent Condominium, No. 109 H.V. Dela Costa St., Salcedo Village, Makati City</t>
  </si>
  <si>
    <t>CCT-83170</t>
  </si>
  <si>
    <t>Residential Condominium</t>
  </si>
  <si>
    <t>Unit 305 &amp; Unit 306, Perla Mansion, 117 Don Carlos Palanca Street, Legaspi Village, Makati City, Metropolitan Manila</t>
  </si>
  <si>
    <t>95195 &amp; 95196</t>
  </si>
  <si>
    <t>53.9+63.79</t>
  </si>
  <si>
    <t xml:space="preserve">Residential condo unit w/ assigned parking slot </t>
  </si>
  <si>
    <t>Unit 1802B, Skyland Plaza Tower B, Sen. Gil Puyat Ave., Makati City</t>
  </si>
  <si>
    <t>C-98140 &amp; C-98141</t>
  </si>
  <si>
    <t>187.0; 13.26</t>
  </si>
  <si>
    <t>Condo unit w/ parking slot</t>
  </si>
  <si>
    <t>Unit 202 Parklane Condominium, H.V dela Costa and Bautista Street, Salcedo Village, Makati City</t>
  </si>
  <si>
    <t>C-17598 (under former owner)</t>
  </si>
  <si>
    <t>Residential condo unit w/ one parking slot</t>
  </si>
  <si>
    <t>Not yet consolidated; PWOP-LRC case # M-4947, RTC Makati City Br. 137 MBTC vs GMM</t>
  </si>
  <si>
    <t>No. 146 Alfaro Place (Cityland VII) Alfaro St., Salcedo Village, Makati City</t>
  </si>
  <si>
    <t>CCT-105584 &amp; CCT-105585</t>
  </si>
  <si>
    <t>22.05+12</t>
  </si>
  <si>
    <t>Residential condo unit w/ parking slot</t>
  </si>
  <si>
    <t>No consolidated title and tax dec. on file</t>
  </si>
  <si>
    <t>Unit TC7F-10, 7th Floor, The Palm Towers, (Makati Prime City Phase II), St. Paul Street, San Antonio Village, Makati City, Metropolitan Manila</t>
  </si>
  <si>
    <t>Residential condo unit</t>
  </si>
  <si>
    <t>No consolidated TCT &amp; tax declaration; no possession</t>
  </si>
  <si>
    <t>Unit TC8F-08, 8th Floor, The Palm Towers, (Makati Prime City Phase II), St. Paul Street, San Antonio Village, Makati City, Metropolitan Manila</t>
  </si>
  <si>
    <t>Unit TC8F-09, 8th Floor, The Palm Towers, (Makati Prime City Phase II), St. Paul Street, San Antonio Village, Makati City, Metropolitan Manila</t>
  </si>
  <si>
    <t>Unit TC8F-10, 8th Floor, The Palm Towers, (Makati Prime City Phase II), St. Paul Street, San Antonio Village, Makati City, Metropolitan Manila</t>
  </si>
  <si>
    <t>Unit TC8F-01, 8th Floor, The Palm Towers, (Makati Prime City Phase II),  St. Paul Street, San Antonio Village, Makati City, Metropolitan Manila</t>
  </si>
  <si>
    <t>Unit TC9F-01, 9th Floor, The Palm Towers, (Makati Prime City Phase II),  St. Paul Street, San Antonio Village, Makati City, Metropolitan Manila</t>
  </si>
  <si>
    <t>Unit 1B-5F2A- 5th Floor, The Makati Prime City Phase I, St. Paul Street, San Antonio Village, Makati City, Metropolitan Manila</t>
  </si>
  <si>
    <t>Unit 301,Goldrich Mansion, No. 4658 Pres. S. Osmeña Highway (South Superhighway) corner Cuangco Street, Brgy. Pio Del Pilar, Makati City, Metropolitan Manila</t>
  </si>
  <si>
    <t>Land of the condominium still registered under MBTC's name * Common area - w/ Tax declaration under MBTC's name</t>
  </si>
  <si>
    <t>Unit 302,Goldrich Mansion, No. 4658 Pres. S. Osmeña Highway (South Superhighway) corner Cuangco Street, Brgy. Pio Del Pilar, Makati City, Metropolitan Manila</t>
  </si>
  <si>
    <t>Unit 304,Goldrich Mansion, No. 4658 Pres. S. Osmeña Highway (South Superhighway) corner Cuangco Street, Brgy. Pio Del Pilar, Makati City, Metropolitan Manila</t>
  </si>
  <si>
    <t>Unit 305,Goldrich Mansion, No. 4658 Pres. S. Osmeña Highway (South Superhighway) corner Cuangco Street, Brgy. Pio Del Pilar, Makati City, Metropolitan Manila</t>
  </si>
  <si>
    <t>Unit 306,Goldrich Mansion, No. 4658 Pres. S. Osmeña Highway (South Superhighway) corner Cuangco Street, Brgy. Pio Del Pilar, Makati City, Metropolitan Manila</t>
  </si>
  <si>
    <t>Unit 401,Goldrich Mansion, No. 4658 Pres. S. Osmeña Highway (South Superhighway) corner Cuangco Street, Brgy. Pio Del Pilar, Makati City, Metropolitan Manila</t>
  </si>
  <si>
    <t>Unit 402,Goldrich Mansion, No. 4658 Pres. S. Osmeña Highway (South Superhighway) corner Cuangco Street, Brgy. Pio Del Pilar, Makati City, Metropolitan Manila</t>
  </si>
  <si>
    <t>Unit 403,Goldrich Mansion, No. 4658 Pres. S. Osmeña Highway (South Superhighway) corner Cuangco Street, Brgy. Pio Del Pilar, Makati City, Metropolitan Manila</t>
  </si>
  <si>
    <t>Unit 404,Goldrich Mansion, No. 4658 Pres. S. Osmeña Highway (South Superhighway) corner Cuangco Street, Brgy. Pio Del Pilar, Makati City, Metropolitan Manila</t>
  </si>
  <si>
    <t>Unit 405,Goldrich Mansion, No. 4658 Pres. S. Osmeña Highway (South Superhighway) corner Cuangco Street, Brgy. Pio Del Pilar, Makati City, Metropolitan Manila</t>
  </si>
  <si>
    <t>Unit 406,Goldrich Mansion, No. 4658 Pres. S. Osmeña Highway (South Superhighway) corner Cuangco Street, Brgy. Pio Del Pilar, Makati City, Metropolitan Manila</t>
  </si>
  <si>
    <t>Unit 501,Goldrich Mansion, No. 4658 Pres. S. Osmeña Highway (South Superhighway) corner Cuangco Street, Brgy. Pio Del Pilar, Makati City, Metropolitan Manila</t>
  </si>
  <si>
    <t>Unit 502,Goldrich Mansion, No. 4658 Pres. S. Osmeña Highway (South Superhighway) corner Cuangco Street, Brgy. Pio Del Pilar, Makati City, Metropolitan Manila</t>
  </si>
  <si>
    <t>Unit 503,Goldrich Mansion, No. 4658 Pres. S. Osmeña Highway (South Superhighway) corner Cuangco Street, Brgy. Pio Del Pilar, Makati City, Metropolitan Manila</t>
  </si>
  <si>
    <t>Unit 504,Goldrich Mansion, No. 4658 Pres. S. Osmeña Highway (South Superhighway) corner Cuangco Street, Brgy. Pio Del Pilar, Makati City, Metropolitan Manila</t>
  </si>
  <si>
    <t>Unit 505,Goldrich Mansion, No. 4658 Pres. S. Osmeña Highway (South Superhighway) corner Cuangco Street, Brgy. Pio Del Pilar, Makati City, Metropolitan Manila</t>
  </si>
  <si>
    <t>Unit 506,Goldrich Mansion, No. 4658 Pres. S. Osmeña Highway (South Superhighway) corner Cuangco Street, Brgy. Pio Del Pilar, Makati City, Metropolitan Manila</t>
  </si>
  <si>
    <t>P01,Goldrich Mansion, No. 4658 Pres. S. Osmeña Highway (South Superhighway) corner Cuangco Street, Brgy. Pio Del Pilar, Makati City, Metropolitan Manila</t>
  </si>
  <si>
    <t>Unit 10-E One Lafayette Square Condo, No. 32 corners Alfaro, Sedeño and Salcedo Streets, Salcedo Village, Makati City</t>
  </si>
  <si>
    <t>61781 &amp; 61782</t>
  </si>
  <si>
    <t>67+13.75</t>
  </si>
  <si>
    <t>TCT still registered under the name of former owner; per appraisal report condo unit w/ tenant; awaiting implementation of WOP; annulment case pending with C.A.</t>
  </si>
  <si>
    <t>Lot improved with residential apartment type building (6-door)</t>
  </si>
  <si>
    <t>Civil Case# 96-289-dismissed, w/ certificate of Finality</t>
  </si>
  <si>
    <t>With pending PWP case as of 3-4-09. Decision in favor of MBTC but appealed to the C.A. by New Lucena Oil; CA G.R. Sp No. 103724 C.A. (from LRC Case# M-4027, RTC Makati Br. 134) with pending annulment case, trial stage; Lucena Ind. Corp vs. Philbank (now MBTC) et al, CC# 99-1463 RTC Makati, Br. 136; no TDs on file under Philbank, TDs on file are are still under the name of the former owner</t>
  </si>
  <si>
    <t>With pending PWP case as of 3-4-09. Decision in favor of MBTC but appealed to the C.A. by New Lucena Oil; CA G.R. Sp No. 103724 C.A. (from LRC Case# M-4027, RTC Makati Br. 134) with pending annulment case, trial stage; Lucena Ind. Corp vs. Philbank (now MBTC) et al, CC# 99-1463 RTC Makati, Br. 136; no TDs on file under Philbank, TDs on file are are still under the name of the former owner; traverse does not close for lots33, 32 &amp; 2, Blk. 19</t>
  </si>
  <si>
    <t>Lot w/ unfinished concrete basement foundation</t>
  </si>
  <si>
    <t>Based on the certified true copy of TCT-216748 dtd 2-15-08 a contractor's lien is annotated at the back of subject TCT amounting to P29,209,735.85</t>
  </si>
  <si>
    <t>Unit 1406, 14th Flr., Makati  Prime Tower, Kalayaan Avenue, Bel-Air 1 Village, Makati City, Metropolitan Manila</t>
  </si>
  <si>
    <t>Unit 2004, 20th Flr., Makati  Prime Tower, Kalayaan Avenue, Bel-Air 1 Village, Makati City, Metropolitan Manila</t>
  </si>
  <si>
    <t>2 F-204,  Makati  Prime Tower, Kalayaan Avenue, Bel-Air 1 Village, Makati City, Metropolitan Manila</t>
  </si>
  <si>
    <t>2 F-206,  Makati  Prime Tower, Kalayaan Avenue, Bel-Air 1 Village, Makati City, Metropolitan Manila</t>
  </si>
  <si>
    <t>2 F-207,  Makati  Prime Tower, Kalayaan Avenue, Bel-Air 1 Village, Makati City, Metropolitan Manila</t>
  </si>
  <si>
    <t>Unit 209, EGI Homes Building 2, Mola Corner Primo De Rivera Streets, Barangay Maria Dela Paz, Makati City</t>
  </si>
  <si>
    <t>TCT &amp; TD under the name of GBBI</t>
  </si>
  <si>
    <t>Unit 310, EGI Homes Building 2, Mola Corner Primo De Rivera Streets, Barangay Maria Dela Paz, Makati City</t>
  </si>
  <si>
    <t>Unit 402, EGI Homes Building 2, Mola Corner Primo De Rivera Streets, Barangay Maria Dela Paz, Makati City</t>
  </si>
  <si>
    <t>Unit 410, EGI Homes Building 2, Mola Corner Primo De Rivera Streets, Barangay Maria Dela Paz, Makati City</t>
  </si>
  <si>
    <t>Residential Unit 8, T- Tower Building, P. Burgos Street &amp; Calderon Street, Makati City, Metropolitan Manila</t>
  </si>
  <si>
    <t>33138 (under FO)</t>
  </si>
  <si>
    <t>TCT not yet consolidated</t>
  </si>
  <si>
    <t xml:space="preserve">CCT on file is still under the name of former owner </t>
  </si>
  <si>
    <t xml:space="preserve">CCT on file is under the name of First Arcadio P. Mendoza </t>
  </si>
  <si>
    <t>No. 7708 St. Paul Street, San Antonio Village, Makati City</t>
  </si>
  <si>
    <t>70813 (under Asianbank)</t>
  </si>
  <si>
    <t>Unit 301 Global Tower (formerly Cianno Plaza Condominium) corner General Mascardo and Captain Reyes Street, Bangkal, Makati City</t>
  </si>
  <si>
    <t>No. 2487 La Consolacion Street, Guadalupe Nuevo, Makati City</t>
  </si>
  <si>
    <t>149173 (F/O)</t>
  </si>
  <si>
    <t>Lot improved with a high concrete perimeter fence with steel gate and dilapidated single storey residential structure</t>
  </si>
  <si>
    <t>Title still registered under the name of former owner. Redemption period to expire  on 1-12-2010</t>
  </si>
  <si>
    <t>Unit 1603 Tower I, Cityland Condominium 10, H. V. Dela Costa St., Salcedo Village, Makati City</t>
  </si>
  <si>
    <t>31549 (under F/O)</t>
  </si>
  <si>
    <t>Office</t>
  </si>
  <si>
    <t>Title still registered under the name of former owner, Redemption period to expire on 12-23-09; per EAR unit is occupied by tenant; for filing of PWOP</t>
  </si>
  <si>
    <t>Unit 1007 Cityland 10 Tower II, H.V. Dela Costa Street, Salcedo Village, Makati City</t>
  </si>
  <si>
    <t>Commercial/Residential condominium unit</t>
  </si>
  <si>
    <t>MALABON</t>
  </si>
  <si>
    <t>Unit 301, Yellowbell Mansion Condominium, No. 12 Yellowbell St., Araneta University Village, Brgy. Potrero, Malabon</t>
  </si>
  <si>
    <t>C-99 to C-101</t>
  </si>
  <si>
    <t>127+11.50+11.50</t>
  </si>
  <si>
    <t>Condominium unit with 2 parking slots</t>
  </si>
  <si>
    <t>No. 632 (Old) m.H. del Pilar Street, Brgy. Santolan, Malabon City</t>
  </si>
  <si>
    <t>M-10070 (under F/O)</t>
  </si>
  <si>
    <t>Title still registered under the name of former owner. Redemption period to expire on 1-14-2010; no possession.</t>
  </si>
  <si>
    <t>MANDALUYONG CITY</t>
  </si>
  <si>
    <t>Chantily Villas, Busilak Street, Brgy. Barranca, Mandaluyong City</t>
  </si>
  <si>
    <t>T-21409</t>
  </si>
  <si>
    <t>Townhouse Unit</t>
  </si>
  <si>
    <t>w/ ongoing case-nullification of foreclosure; for updating of payment of association dues &amp; RET</t>
  </si>
  <si>
    <t>Titles still registered under the name of Asianbank Corp.</t>
  </si>
  <si>
    <t>Unit 1718, Cityland Shaw Tower Condominium, Mandaluyong City</t>
  </si>
  <si>
    <t>Not yet consolidated;  still within redemption period - COS issued on 11.18.02; No possession - per EAR, unit is occupied by Acer Isidro; with annulment of foreclosure case - petition for rehabilation pending with the CA; for Filing of PWOP per Atty. Wilwayco</t>
  </si>
  <si>
    <t>Unit 1818, Cityland Shaw Tower Condominium, Mandaluyong City</t>
  </si>
  <si>
    <t>Not yet consolidated;  still within redemption period - COS issued on 11.18.02; No possession - per EAR, unit is occupied by Catrena Enerva; with annulment of foreclosure case - petition for rehabilation pending with the CA; for Filing of PWOP per Atty. Wilwayco</t>
  </si>
  <si>
    <t>MANILA</t>
  </si>
  <si>
    <t>with pending collection case as of 08-11-08, Writ of Execution was already issued, decision in favor of bank per Atty. Ira</t>
  </si>
  <si>
    <t>Commercial lots</t>
  </si>
  <si>
    <t>ROW &amp; construction of private alley annotated at the back of TCTs</t>
  </si>
  <si>
    <t>Unit 302, 3rd Floor, Skyrise Condominium Building, Aguilar Street, Binondo, Manila</t>
  </si>
  <si>
    <t>Unit 404, 4th Flor, Skyrise Condominium Building, Aguilar Street, Binondo, Manila</t>
  </si>
  <si>
    <t>Unit 206, 2nd Floor, Skyrise Condominium Building, Aguilar Street, Binondo, Manila</t>
  </si>
  <si>
    <t>Unit 303, 3rd Floor, Skyrise Condominium Building, Aguilar Street, Binondo, Manila</t>
  </si>
  <si>
    <t>Unit 202, 2nd Floor, Skyrise Condominium Building, Aguilar Street, Binondo, Manila</t>
  </si>
  <si>
    <t>Unit 203, 2nd Floor, Skyrise Condominium Building, Aguilar Street, Binondo, Manila</t>
  </si>
  <si>
    <t>Unit 204, 2nd Floor, Skyrise Condominium Building, Aguilar Street, Binondo, Manila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</si>
</sst>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_(* #,##0.000_);_(* \(#,##0.000\);_(* &quot;-&quot;??_);_(@_)"/>
  </numFmts>
  <fonts count="19">
    <font>
      <sz val="10"/>
      <name val="Arial"/>
      <family val="0"/>
    </font>
    <font>
      <b/>
      <sz val="16"/>
      <color indexed="10"/>
      <name val="Century Gothic"/>
      <family val="2"/>
    </font>
    <font>
      <b/>
      <sz val="11"/>
      <name val="Century Gothic"/>
      <family val="2"/>
    </font>
    <font>
      <b/>
      <sz val="14"/>
      <color indexed="10"/>
      <name val="Century Gothic"/>
      <family val="2"/>
    </font>
    <font>
      <b/>
      <sz val="16"/>
      <name val="Century Gothic"/>
      <family val="2"/>
    </font>
    <font>
      <b/>
      <sz val="9"/>
      <name val="Century Gothic"/>
      <family val="2"/>
    </font>
    <font>
      <b/>
      <sz val="18"/>
      <name val="Century Gothic"/>
      <family val="2"/>
    </font>
    <font>
      <sz val="9"/>
      <name val="Century Gothic"/>
      <family val="2"/>
    </font>
    <font>
      <b/>
      <sz val="14"/>
      <name val="Century Gothic"/>
      <family val="2"/>
    </font>
    <font>
      <b/>
      <sz val="12"/>
      <color indexed="62"/>
      <name val="Century Gothic"/>
      <family val="2"/>
    </font>
    <font>
      <sz val="12"/>
      <name val="Century Gothic"/>
      <family val="2"/>
    </font>
    <font>
      <b/>
      <i/>
      <sz val="14"/>
      <color indexed="10"/>
      <name val="Century Gothic"/>
      <family val="2"/>
    </font>
    <font>
      <b/>
      <sz val="12"/>
      <name val="Century Gothic"/>
      <family val="2"/>
    </font>
    <font>
      <sz val="12"/>
      <color indexed="62"/>
      <name val="Century Gothic"/>
      <family val="2"/>
    </font>
    <font>
      <b/>
      <sz val="12"/>
      <color indexed="9"/>
      <name val="Century Gothic"/>
      <family val="2"/>
    </font>
    <font>
      <sz val="12"/>
      <color indexed="8"/>
      <name val="Century Gothic"/>
      <family val="2"/>
    </font>
    <font>
      <sz val="8"/>
      <name val="Arial"/>
      <family val="0"/>
    </font>
    <font>
      <sz val="12"/>
      <color indexed="10"/>
      <name val="Century Gothic"/>
      <family val="2"/>
    </font>
    <font>
      <sz val="12"/>
      <color indexed="9"/>
      <name val="Century Gothic"/>
      <family val="2"/>
    </font>
  </fonts>
  <fills count="6">
    <fill>
      <patternFill/>
    </fill>
    <fill>
      <patternFill patternType="gray125"/>
    </fill>
    <fill>
      <patternFill patternType="solid">
        <fgColor indexed="51"/>
        <bgColor indexed="64"/>
      </patternFill>
    </fill>
    <fill>
      <patternFill patternType="solid">
        <fgColor indexed="8"/>
        <bgColor indexed="64"/>
      </patternFill>
    </fill>
    <fill>
      <patternFill patternType="solid">
        <fgColor indexed="47"/>
        <bgColor indexed="64"/>
      </patternFill>
    </fill>
    <fill>
      <patternFill patternType="solid">
        <fgColor indexed="43"/>
        <bgColor indexed="64"/>
      </patternFill>
    </fill>
  </fills>
  <borders count="4">
    <border>
      <left/>
      <right/>
      <top/>
      <bottom/>
      <diagonal/>
    </border>
    <border>
      <left style="hair"/>
      <right style="hair"/>
      <top style="hair"/>
      <bottom style="hair"/>
    </border>
    <border>
      <left style="hair"/>
      <right style="hair"/>
      <top>
        <color indexed="63"/>
      </top>
      <bottom style="hair"/>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Alignment="1">
      <alignment horizontal="left"/>
    </xf>
    <xf numFmtId="0" fontId="0" fillId="0" borderId="0" xfId="0" applyAlignment="1">
      <alignment horizontal="left" wrapText="1"/>
    </xf>
    <xf numFmtId="0" fontId="1" fillId="0" borderId="0" xfId="0" applyFont="1" applyBorder="1" applyAlignment="1" applyProtection="1">
      <alignment horizontal="left"/>
      <protection/>
    </xf>
    <xf numFmtId="43" fontId="2" fillId="0" borderId="0" xfId="15" applyNumberFormat="1" applyFont="1" applyAlignment="1" applyProtection="1">
      <alignment horizontal="left"/>
      <protection/>
    </xf>
    <xf numFmtId="43" fontId="2" fillId="0" borderId="0" xfId="0" applyNumberFormat="1" applyFont="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Alignment="1" applyProtection="1">
      <alignment horizontal="left"/>
      <protection/>
    </xf>
    <xf numFmtId="0" fontId="3" fillId="0" borderId="0" xfId="0" applyFont="1" applyBorder="1" applyAlignment="1" applyProtection="1">
      <alignment horizontal="left"/>
      <protection/>
    </xf>
    <xf numFmtId="43" fontId="4" fillId="0" borderId="0" xfId="15" applyNumberFormat="1" applyFont="1" applyAlignment="1" applyProtection="1">
      <alignment horizontal="left"/>
      <protection/>
    </xf>
    <xf numFmtId="43" fontId="4" fillId="0" borderId="0" xfId="0" applyNumberFormat="1" applyFont="1" applyAlignment="1" applyProtection="1">
      <alignment horizontal="left" wrapText="1"/>
      <protection/>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43" fontId="5" fillId="0" borderId="0" xfId="15" applyNumberFormat="1" applyFont="1" applyAlignment="1" applyProtection="1" quotePrefix="1">
      <alignment horizontal="left"/>
      <protection/>
    </xf>
    <xf numFmtId="43" fontId="5" fillId="0" borderId="0" xfId="0" applyNumberFormat="1" applyFont="1" applyAlignment="1" applyProtection="1">
      <alignment horizontal="left"/>
      <protection/>
    </xf>
    <xf numFmtId="0" fontId="5" fillId="0" borderId="0" xfId="0" applyFont="1" applyAlignment="1" applyProtection="1">
      <alignment horizontal="left" wrapText="1"/>
      <protection/>
    </xf>
    <xf numFmtId="0" fontId="5" fillId="0" borderId="0" xfId="0" applyFont="1" applyAlignment="1" applyProtection="1" quotePrefix="1">
      <alignment horizontal="left"/>
      <protection/>
    </xf>
    <xf numFmtId="0" fontId="6" fillId="0" borderId="0" xfId="0" applyFont="1" applyAlignment="1" applyProtection="1">
      <alignment horizontal="left"/>
      <protection/>
    </xf>
    <xf numFmtId="43" fontId="7" fillId="0" borderId="0" xfId="15" applyNumberFormat="1" applyFont="1" applyAlignment="1" applyProtection="1">
      <alignment horizontal="left"/>
      <protection/>
    </xf>
    <xf numFmtId="43" fontId="5" fillId="0" borderId="0" xfId="0" applyNumberFormat="1" applyFont="1" applyAlignment="1" applyProtection="1" quotePrefix="1">
      <alignment horizontal="left" wrapText="1"/>
      <protection/>
    </xf>
    <xf numFmtId="0" fontId="7" fillId="0" borderId="0" xfId="0" applyFont="1" applyAlignment="1" applyProtection="1">
      <alignment horizontal="left" wrapText="1"/>
      <protection/>
    </xf>
    <xf numFmtId="0" fontId="4" fillId="0" borderId="0" xfId="0" applyFont="1" applyBorder="1" applyAlignment="1" applyProtection="1">
      <alignment horizontal="left"/>
      <protection/>
    </xf>
    <xf numFmtId="0" fontId="8" fillId="0" borderId="0" xfId="0" applyFont="1" applyAlignment="1" applyProtection="1">
      <alignment horizontal="left"/>
      <protection/>
    </xf>
    <xf numFmtId="0" fontId="9" fillId="0" borderId="0" xfId="0" applyFont="1" applyAlignment="1" applyProtection="1">
      <alignment horizontal="left"/>
      <protection/>
    </xf>
    <xf numFmtId="0" fontId="10" fillId="0" borderId="0" xfId="0" applyFont="1" applyAlignment="1" applyProtection="1">
      <alignment horizontal="left" wrapText="1"/>
      <protection/>
    </xf>
    <xf numFmtId="0" fontId="10" fillId="0" borderId="0" xfId="0" applyFont="1" applyAlignment="1" applyProtection="1">
      <alignment horizontal="left"/>
      <protection/>
    </xf>
    <xf numFmtId="0" fontId="12" fillId="0" borderId="0" xfId="0" applyFont="1" applyAlignment="1" applyProtection="1">
      <alignment horizontal="left"/>
      <protection/>
    </xf>
    <xf numFmtId="0" fontId="12" fillId="0" borderId="0" xfId="0" applyFont="1" applyAlignment="1" applyProtection="1">
      <alignment horizontal="left" wrapText="1"/>
      <protection/>
    </xf>
    <xf numFmtId="43" fontId="5" fillId="0" borderId="0" xfId="15" applyFont="1" applyAlignment="1" applyProtection="1">
      <alignment horizontal="left" wrapText="1"/>
      <protection/>
    </xf>
    <xf numFmtId="0" fontId="15" fillId="0" borderId="1" xfId="0" applyFont="1" applyFill="1" applyBorder="1" applyAlignment="1" applyProtection="1">
      <alignment horizontal="left"/>
      <protection/>
    </xf>
    <xf numFmtId="43" fontId="15" fillId="0" borderId="1" xfId="15" applyNumberFormat="1" applyFont="1" applyFill="1" applyBorder="1" applyAlignment="1" applyProtection="1">
      <alignment horizontal="left"/>
      <protection/>
    </xf>
    <xf numFmtId="0" fontId="10" fillId="0" borderId="1" xfId="0" applyFont="1" applyFill="1" applyBorder="1" applyAlignment="1" applyProtection="1">
      <alignment horizontal="left" wrapText="1"/>
      <protection/>
    </xf>
    <xf numFmtId="43" fontId="10" fillId="0" borderId="1" xfId="15" applyNumberFormat="1" applyFont="1" applyFill="1" applyBorder="1" applyAlignment="1" applyProtection="1">
      <alignment horizontal="left" wrapText="1"/>
      <protection/>
    </xf>
    <xf numFmtId="0" fontId="10" fillId="0" borderId="1" xfId="0" applyFont="1" applyFill="1" applyBorder="1" applyAlignment="1" applyProtection="1">
      <alignment horizontal="left"/>
      <protection/>
    </xf>
    <xf numFmtId="43" fontId="10" fillId="0" borderId="1" xfId="15" applyNumberFormat="1" applyFont="1" applyFill="1" applyBorder="1" applyAlignment="1" applyProtection="1">
      <alignment horizontal="left"/>
      <protection/>
    </xf>
    <xf numFmtId="0" fontId="10" fillId="0" borderId="0" xfId="0" applyFont="1" applyFill="1" applyAlignment="1">
      <alignment/>
    </xf>
    <xf numFmtId="0" fontId="15" fillId="0" borderId="1" xfId="0" applyFont="1" applyFill="1" applyBorder="1" applyAlignment="1" applyProtection="1">
      <alignment horizontal="left" wrapText="1"/>
      <protection/>
    </xf>
    <xf numFmtId="43" fontId="15" fillId="0" borderId="1" xfId="15" applyNumberFormat="1" applyFont="1" applyFill="1" applyBorder="1" applyAlignment="1" applyProtection="1">
      <alignment horizontal="left" wrapText="1"/>
      <protection/>
    </xf>
    <xf numFmtId="43" fontId="15" fillId="0" borderId="1" xfId="15" applyNumberFormat="1" applyFont="1" applyFill="1" applyBorder="1" applyAlignment="1" applyProtection="1" quotePrefix="1">
      <alignment horizontal="left" wrapText="1"/>
      <protection/>
    </xf>
    <xf numFmtId="0" fontId="15" fillId="0" borderId="1" xfId="0" applyFont="1" applyFill="1" applyBorder="1" applyAlignment="1" applyProtection="1">
      <alignment horizontal="left" vertical="center"/>
      <protection/>
    </xf>
    <xf numFmtId="0" fontId="10" fillId="0" borderId="1" xfId="0" applyFont="1" applyFill="1" applyBorder="1" applyAlignment="1" applyProtection="1">
      <alignment horizontal="left" vertical="center"/>
      <protection/>
    </xf>
    <xf numFmtId="43" fontId="10" fillId="0" borderId="1" xfId="15" applyNumberFormat="1" applyFont="1" applyFill="1" applyBorder="1" applyAlignment="1" applyProtection="1">
      <alignment horizontal="left" vertical="center"/>
      <protection/>
    </xf>
    <xf numFmtId="0" fontId="10" fillId="0" borderId="1" xfId="0" applyFont="1" applyFill="1" applyBorder="1" applyAlignment="1" applyProtection="1" quotePrefix="1">
      <alignment horizontal="left"/>
      <protection/>
    </xf>
    <xf numFmtId="43" fontId="10" fillId="0" borderId="1" xfId="15" applyNumberFormat="1" applyFont="1" applyFill="1" applyBorder="1" applyAlignment="1" applyProtection="1" quotePrefix="1">
      <alignment horizontal="left"/>
      <protection/>
    </xf>
    <xf numFmtId="0" fontId="0" fillId="0" borderId="0" xfId="0" applyAlignment="1">
      <alignment/>
    </xf>
    <xf numFmtId="10" fontId="2" fillId="0" borderId="0" xfId="15" applyNumberFormat="1" applyFont="1" applyAlignment="1" applyProtection="1">
      <alignment horizontal="left" wrapText="1"/>
      <protection/>
    </xf>
    <xf numFmtId="10" fontId="4" fillId="0" borderId="0" xfId="15" applyNumberFormat="1" applyFont="1" applyAlignment="1" applyProtection="1">
      <alignment horizontal="left" wrapText="1"/>
      <protection/>
    </xf>
    <xf numFmtId="10" fontId="5" fillId="0" borderId="0" xfId="15" applyNumberFormat="1" applyFont="1" applyAlignment="1" applyProtection="1" quotePrefix="1">
      <alignment horizontal="left" wrapText="1"/>
      <protection/>
    </xf>
    <xf numFmtId="10" fontId="7" fillId="0" borderId="0" xfId="15" applyNumberFormat="1" applyFont="1" applyAlignment="1" applyProtection="1">
      <alignment horizontal="left" wrapText="1"/>
      <protection/>
    </xf>
    <xf numFmtId="10" fontId="15" fillId="0" borderId="1" xfId="15" applyNumberFormat="1" applyFont="1" applyFill="1" applyBorder="1" applyAlignment="1" applyProtection="1">
      <alignment horizontal="left" wrapText="1"/>
      <protection/>
    </xf>
    <xf numFmtId="10" fontId="10" fillId="0" borderId="1" xfId="15" applyNumberFormat="1" applyFont="1" applyFill="1" applyBorder="1" applyAlignment="1" applyProtection="1">
      <alignment horizontal="left" wrapText="1"/>
      <protection/>
    </xf>
    <xf numFmtId="10" fontId="0" fillId="0" borderId="0" xfId="0" applyNumberFormat="1" applyAlignment="1">
      <alignment wrapText="1"/>
    </xf>
    <xf numFmtId="0" fontId="0" fillId="0" borderId="0" xfId="0" applyAlignment="1">
      <alignment vertical="center"/>
    </xf>
    <xf numFmtId="0" fontId="15" fillId="2" borderId="1" xfId="0" applyFont="1" applyFill="1" applyBorder="1" applyAlignment="1" applyProtection="1">
      <alignment horizontal="left" vertical="center" wrapText="1"/>
      <protection/>
    </xf>
    <xf numFmtId="0" fontId="12" fillId="2" borderId="1" xfId="0" applyFont="1" applyFill="1" applyBorder="1" applyAlignment="1" applyProtection="1">
      <alignment horizontal="left" vertical="center" wrapText="1"/>
      <protection/>
    </xf>
    <xf numFmtId="43" fontId="12" fillId="2" borderId="1" xfId="15" applyNumberFormat="1" applyFont="1" applyFill="1" applyBorder="1" applyAlignment="1" applyProtection="1">
      <alignment horizontal="left" vertical="center" wrapText="1"/>
      <protection/>
    </xf>
    <xf numFmtId="0" fontId="0" fillId="0" borderId="0" xfId="0" applyFill="1" applyAlignment="1">
      <alignment/>
    </xf>
    <xf numFmtId="0" fontId="14" fillId="3" borderId="1" xfId="0" applyFont="1" applyFill="1" applyBorder="1" applyAlignment="1" applyProtection="1">
      <alignment horizontal="center" vertical="center" wrapText="1"/>
      <protection/>
    </xf>
    <xf numFmtId="43" fontId="14" fillId="3" borderId="1" xfId="15" applyNumberFormat="1" applyFont="1" applyFill="1" applyBorder="1" applyAlignment="1" applyProtection="1">
      <alignment horizontal="center" vertical="center" wrapText="1"/>
      <protection/>
    </xf>
    <xf numFmtId="10" fontId="14" fillId="3" borderId="1" xfId="15" applyNumberFormat="1" applyFont="1" applyFill="1" applyBorder="1" applyAlignment="1" applyProtection="1">
      <alignment horizontal="center" vertical="center" wrapText="1"/>
      <protection/>
    </xf>
    <xf numFmtId="43" fontId="10" fillId="0" borderId="1" xfId="15" applyFont="1" applyFill="1" applyBorder="1" applyAlignment="1" applyProtection="1">
      <alignment horizontal="left"/>
      <protection/>
    </xf>
    <xf numFmtId="10" fontId="10" fillId="2" borderId="1" xfId="15" applyNumberFormat="1" applyFont="1" applyFill="1" applyBorder="1" applyAlignment="1">
      <alignment horizontal="left" vertical="center" wrapText="1"/>
    </xf>
    <xf numFmtId="10" fontId="10" fillId="0" borderId="1" xfId="15" applyNumberFormat="1" applyFont="1" applyFill="1" applyBorder="1" applyAlignment="1">
      <alignment horizontal="left" wrapText="1"/>
    </xf>
    <xf numFmtId="0" fontId="15" fillId="0"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43" fontId="10" fillId="0" borderId="0" xfId="15" applyNumberFormat="1" applyFont="1" applyFill="1" applyBorder="1" applyAlignment="1" applyProtection="1">
      <alignment horizontal="left"/>
      <protection/>
    </xf>
    <xf numFmtId="0" fontId="10" fillId="0" borderId="0" xfId="0" applyFont="1" applyFill="1" applyAlignment="1">
      <alignment/>
    </xf>
    <xf numFmtId="0" fontId="10" fillId="0" borderId="0" xfId="0" applyFont="1" applyFill="1" applyAlignment="1">
      <alignment horizontal="left"/>
    </xf>
    <xf numFmtId="43" fontId="10" fillId="0" borderId="0" xfId="0" applyNumberFormat="1" applyFont="1" applyFill="1" applyAlignment="1">
      <alignment horizontal="left"/>
    </xf>
    <xf numFmtId="0" fontId="10" fillId="0" borderId="0" xfId="0" applyFont="1" applyAlignment="1">
      <alignment horizontal="left"/>
    </xf>
    <xf numFmtId="43" fontId="10" fillId="0" borderId="0" xfId="0" applyNumberFormat="1" applyFont="1" applyAlignment="1">
      <alignment horizontal="left"/>
    </xf>
    <xf numFmtId="43" fontId="10" fillId="0" borderId="0" xfId="0" applyNumberFormat="1" applyFont="1" applyFill="1" applyAlignment="1">
      <alignment/>
    </xf>
    <xf numFmtId="0" fontId="10" fillId="0" borderId="1" xfId="0" applyFont="1" applyBorder="1" applyAlignment="1" applyProtection="1">
      <alignment horizontal="left" wrapText="1"/>
      <protection/>
    </xf>
    <xf numFmtId="43" fontId="10" fillId="0" borderId="1" xfId="15" applyNumberFormat="1" applyFont="1" applyBorder="1" applyAlignment="1" applyProtection="1">
      <alignment horizontal="left" wrapText="1"/>
      <protection/>
    </xf>
    <xf numFmtId="0" fontId="15" fillId="0" borderId="1" xfId="0" applyFont="1" applyFill="1" applyBorder="1" applyAlignment="1" applyProtection="1">
      <alignment horizontal="left" vertical="center" wrapText="1"/>
      <protection/>
    </xf>
    <xf numFmtId="43" fontId="10" fillId="0" borderId="0" xfId="0" applyNumberFormat="1" applyFont="1" applyFill="1" applyBorder="1" applyAlignment="1" applyProtection="1">
      <alignment horizontal="left"/>
      <protection/>
    </xf>
    <xf numFmtId="43" fontId="10" fillId="0" borderId="0" xfId="0" applyNumberFormat="1" applyFont="1" applyFill="1" applyBorder="1" applyAlignment="1">
      <alignment horizontal="left"/>
    </xf>
    <xf numFmtId="0" fontId="10" fillId="4" borderId="0" xfId="0" applyFont="1" applyFill="1" applyBorder="1" applyAlignment="1" applyProtection="1">
      <alignment horizontal="left"/>
      <protection/>
    </xf>
    <xf numFmtId="43" fontId="10" fillId="4" borderId="0" xfId="15" applyNumberFormat="1" applyFont="1" applyFill="1" applyBorder="1" applyAlignment="1" applyProtection="1">
      <alignment horizontal="left"/>
      <protection/>
    </xf>
    <xf numFmtId="43" fontId="10" fillId="0" borderId="0" xfId="15" applyNumberFormat="1" applyFont="1" applyFill="1" applyBorder="1" applyAlignment="1" applyProtection="1">
      <alignment horizontal="right"/>
      <protection/>
    </xf>
    <xf numFmtId="0" fontId="10" fillId="0" borderId="0" xfId="0" applyFont="1" applyBorder="1" applyAlignment="1">
      <alignment horizontal="left"/>
    </xf>
    <xf numFmtId="0" fontId="10" fillId="2" borderId="1" xfId="0" applyFont="1" applyFill="1" applyBorder="1" applyAlignment="1" applyProtection="1">
      <alignment horizontal="left" vertical="center" wrapText="1"/>
      <protection/>
    </xf>
    <xf numFmtId="43" fontId="10" fillId="2" borderId="1" xfId="15" applyNumberFormat="1" applyFont="1" applyFill="1" applyBorder="1" applyAlignment="1" applyProtection="1">
      <alignment horizontal="left" vertical="center" wrapText="1"/>
      <protection/>
    </xf>
    <xf numFmtId="0" fontId="18" fillId="0" borderId="1" xfId="0" applyFont="1" applyBorder="1" applyAlignment="1" applyProtection="1">
      <alignment horizontal="left" wrapText="1"/>
      <protection/>
    </xf>
    <xf numFmtId="0" fontId="18" fillId="0" borderId="1" xfId="0" applyFont="1" applyFill="1" applyBorder="1" applyAlignment="1" applyProtection="1" quotePrefix="1">
      <alignment horizontal="left" wrapText="1"/>
      <protection/>
    </xf>
    <xf numFmtId="43" fontId="18" fillId="0" borderId="1" xfId="15" applyNumberFormat="1" applyFont="1" applyFill="1" applyBorder="1" applyAlignment="1" applyProtection="1">
      <alignment horizontal="left" wrapText="1"/>
      <protection/>
    </xf>
    <xf numFmtId="0" fontId="18" fillId="0" borderId="1" xfId="0" applyFont="1" applyFill="1" applyBorder="1" applyAlignment="1" applyProtection="1">
      <alignment horizontal="left" wrapText="1"/>
      <protection/>
    </xf>
    <xf numFmtId="49" fontId="10" fillId="0" borderId="0" xfId="0" applyNumberFormat="1" applyFont="1" applyFill="1" applyAlignment="1">
      <alignment horizontal="left"/>
    </xf>
    <xf numFmtId="0" fontId="10" fillId="0" borderId="1" xfId="0" applyFont="1" applyFill="1" applyBorder="1" applyAlignment="1" applyProtection="1" quotePrefix="1">
      <alignment horizontal="left" wrapText="1"/>
      <protection/>
    </xf>
    <xf numFmtId="0" fontId="10" fillId="0" borderId="0" xfId="0" applyFont="1" applyFill="1" applyBorder="1" applyAlignment="1" applyProtection="1">
      <alignment horizontal="left" wrapText="1"/>
      <protection/>
    </xf>
    <xf numFmtId="43" fontId="10" fillId="0" borderId="0" xfId="15" applyNumberFormat="1" applyFont="1" applyFill="1" applyBorder="1" applyAlignment="1" applyProtection="1">
      <alignment horizontal="left" wrapText="1"/>
      <protection/>
    </xf>
    <xf numFmtId="10" fontId="10" fillId="0" borderId="0" xfId="15" applyNumberFormat="1" applyFont="1" applyFill="1" applyBorder="1" applyAlignment="1" applyProtection="1">
      <alignment horizontal="left" wrapText="1"/>
      <protection/>
    </xf>
    <xf numFmtId="0" fontId="10" fillId="0" borderId="2" xfId="0" applyFont="1" applyFill="1" applyBorder="1" applyAlignment="1" applyProtection="1">
      <alignment horizontal="left"/>
      <protection/>
    </xf>
    <xf numFmtId="43" fontId="10" fillId="0" borderId="0" xfId="15" applyNumberFormat="1" applyFont="1" applyFill="1" applyBorder="1" applyAlignment="1" applyProtection="1">
      <alignment horizontal="center"/>
      <protection/>
    </xf>
    <xf numFmtId="0" fontId="10"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protection/>
    </xf>
    <xf numFmtId="43" fontId="10" fillId="0" borderId="0" xfId="15" applyNumberFormat="1" applyFont="1" applyFill="1" applyBorder="1" applyAlignment="1" applyProtection="1">
      <alignment horizontal="center" vertical="center" wrapText="1"/>
      <protection/>
    </xf>
    <xf numFmtId="43" fontId="10" fillId="0" borderId="0" xfId="15" applyNumberFormat="1" applyFont="1" applyFill="1" applyBorder="1" applyAlignment="1" applyProtection="1">
      <alignment horizontal="center" vertical="center"/>
      <protection/>
    </xf>
    <xf numFmtId="164" fontId="10" fillId="0" borderId="0" xfId="15" applyNumberFormat="1" applyFont="1" applyFill="1" applyBorder="1" applyAlignment="1" applyProtection="1">
      <alignment horizontal="right"/>
      <protection/>
    </xf>
    <xf numFmtId="165" fontId="10" fillId="0" borderId="0" xfId="15" applyNumberFormat="1" applyFont="1" applyFill="1" applyBorder="1" applyAlignment="1" applyProtection="1">
      <alignment horizontal="left"/>
      <protection/>
    </xf>
    <xf numFmtId="2" fontId="10" fillId="0" borderId="0" xfId="0" applyNumberFormat="1" applyFont="1" applyFill="1" applyAlignment="1">
      <alignment horizontal="left"/>
    </xf>
    <xf numFmtId="2" fontId="10" fillId="0" borderId="0" xfId="0" applyNumberFormat="1" applyFont="1" applyAlignment="1">
      <alignment horizontal="left"/>
    </xf>
    <xf numFmtId="0" fontId="0" fillId="0" borderId="0" xfId="0" applyFont="1" applyFill="1" applyAlignment="1">
      <alignment/>
    </xf>
    <xf numFmtId="14" fontId="10" fillId="0" borderId="0" xfId="0" applyNumberFormat="1" applyFont="1" applyFill="1" applyBorder="1" applyAlignment="1">
      <alignment horizontal="left" vertical="center"/>
    </xf>
    <xf numFmtId="0" fontId="10" fillId="0" borderId="3" xfId="0" applyFont="1" applyFill="1" applyBorder="1" applyAlignment="1">
      <alignment horizontal="left" vertical="center"/>
    </xf>
    <xf numFmtId="0" fontId="12" fillId="0" borderId="1" xfId="0" applyFont="1" applyFill="1" applyBorder="1" applyAlignment="1" applyProtection="1">
      <alignment horizontal="left" wrapText="1"/>
      <protection/>
    </xf>
    <xf numFmtId="43" fontId="10" fillId="0" borderId="0" xfId="15" applyFont="1" applyFill="1" applyAlignment="1">
      <alignment horizontal="left"/>
    </xf>
    <xf numFmtId="10" fontId="10" fillId="0" borderId="0" xfId="15" applyNumberFormat="1" applyFont="1" applyFill="1" applyBorder="1" applyAlignment="1">
      <alignment horizontal="left" wrapText="1"/>
    </xf>
    <xf numFmtId="10" fontId="17" fillId="0" borderId="0" xfId="15" applyNumberFormat="1" applyFont="1" applyFill="1" applyBorder="1" applyAlignment="1">
      <alignment horizontal="left" wrapText="1"/>
    </xf>
    <xf numFmtId="10" fontId="10" fillId="0" borderId="0" xfId="0" applyNumberFormat="1" applyFont="1" applyFill="1" applyAlignment="1">
      <alignment horizontal="left" wrapText="1"/>
    </xf>
    <xf numFmtId="10" fontId="10" fillId="0" borderId="0" xfId="0" applyNumberFormat="1" applyFont="1" applyAlignment="1">
      <alignment horizontal="left" wrapText="1"/>
    </xf>
    <xf numFmtId="10" fontId="10" fillId="0" borderId="0" xfId="0" applyNumberFormat="1" applyFont="1" applyFill="1" applyAlignment="1">
      <alignment wrapText="1"/>
    </xf>
    <xf numFmtId="10" fontId="10" fillId="0" borderId="0" xfId="15" applyNumberFormat="1" applyFont="1" applyAlignment="1">
      <alignment horizontal="right" wrapText="1"/>
    </xf>
    <xf numFmtId="10" fontId="10" fillId="0" borderId="0" xfId="15" applyNumberFormat="1" applyFont="1" applyAlignment="1">
      <alignment horizontal="left" wrapText="1"/>
    </xf>
    <xf numFmtId="10" fontId="10" fillId="4" borderId="0" xfId="15" applyNumberFormat="1" applyFont="1" applyFill="1" applyBorder="1" applyAlignment="1" applyProtection="1">
      <alignment horizontal="left" wrapText="1"/>
      <protection/>
    </xf>
    <xf numFmtId="10" fontId="10" fillId="0" borderId="1" xfId="15" applyNumberFormat="1" applyFont="1" applyFill="1" applyBorder="1" applyAlignment="1">
      <alignment horizontal="left" vertical="center" wrapText="1"/>
    </xf>
    <xf numFmtId="10" fontId="10" fillId="0" borderId="0" xfId="15" applyNumberFormat="1" applyFont="1" applyFill="1" applyAlignment="1">
      <alignment horizontal="left" wrapText="1"/>
    </xf>
    <xf numFmtId="0" fontId="12" fillId="5" borderId="1" xfId="0" applyFont="1" applyFill="1" applyBorder="1" applyAlignment="1" applyProtection="1">
      <alignment horizontal="left"/>
      <protection/>
    </xf>
    <xf numFmtId="0" fontId="12" fillId="5" borderId="1" xfId="0" applyFont="1" applyFill="1" applyBorder="1" applyAlignment="1" applyProtection="1">
      <alignment horizontal="left" wrapText="1"/>
      <protection/>
    </xf>
    <xf numFmtId="43" fontId="12" fillId="5" borderId="1" xfId="15" applyNumberFormat="1" applyFont="1" applyFill="1" applyBorder="1" applyAlignment="1" applyProtection="1">
      <alignment horizontal="left"/>
      <protection/>
    </xf>
    <xf numFmtId="43" fontId="12" fillId="5" borderId="1" xfId="0" applyNumberFormat="1" applyFont="1" applyFill="1" applyBorder="1" applyAlignment="1" applyProtection="1">
      <alignment horizontal="left" wrapText="1"/>
      <protection/>
    </xf>
    <xf numFmtId="10" fontId="12" fillId="5" borderId="1" xfId="0" applyNumberFormat="1" applyFont="1" applyFill="1" applyBorder="1" applyAlignment="1" applyProtection="1">
      <alignment horizontal="left" wrapText="1"/>
      <protection/>
    </xf>
    <xf numFmtId="0" fontId="0" fillId="0" borderId="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6105525</xdr:colOff>
      <xdr:row>2</xdr:row>
      <xdr:rowOff>123825</xdr:rowOff>
    </xdr:to>
    <xdr:pic>
      <xdr:nvPicPr>
        <xdr:cNvPr id="1" name="Picture 2"/>
        <xdr:cNvPicPr preferRelativeResize="1">
          <a:picLocks noChangeAspect="1"/>
        </xdr:cNvPicPr>
      </xdr:nvPicPr>
      <xdr:blipFill>
        <a:blip r:embed="rId1"/>
        <a:stretch>
          <a:fillRect/>
        </a:stretch>
      </xdr:blipFill>
      <xdr:spPr>
        <a:xfrm>
          <a:off x="0" y="0"/>
          <a:ext cx="68389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01"/>
  <sheetViews>
    <sheetView tabSelected="1" zoomScale="75" zoomScaleNormal="75" workbookViewId="0" topLeftCell="D991">
      <selection activeCell="I1001" sqref="I1001"/>
    </sheetView>
  </sheetViews>
  <sheetFormatPr defaultColWidth="9.140625" defaultRowHeight="12.75"/>
  <cols>
    <col min="1" max="1" width="11.00390625" style="0" customWidth="1"/>
    <col min="2" max="2" width="106.7109375" style="0" customWidth="1"/>
    <col min="3" max="3" width="24.7109375" style="0" customWidth="1"/>
    <col min="4" max="4" width="14.421875" style="0" customWidth="1"/>
    <col min="5" max="5" width="15.421875" style="0" customWidth="1"/>
    <col min="6" max="6" width="41.8515625" style="0" customWidth="1"/>
    <col min="7" max="7" width="13.7109375" style="0" customWidth="1"/>
    <col min="9" max="9" width="26.8515625" style="0" customWidth="1"/>
    <col min="10" max="10" width="100.28125" style="51" customWidth="1"/>
  </cols>
  <sheetData>
    <row r="1" spans="1:10" ht="20.25">
      <c r="A1" s="1"/>
      <c r="B1" s="2"/>
      <c r="C1" s="3" t="s">
        <v>582</v>
      </c>
      <c r="D1" s="4"/>
      <c r="E1" s="5"/>
      <c r="F1" s="6"/>
      <c r="G1" s="7"/>
      <c r="H1" s="7"/>
      <c r="I1" s="4"/>
      <c r="J1" s="45"/>
    </row>
    <row r="2" spans="1:10" ht="20.25">
      <c r="A2" s="1"/>
      <c r="B2" s="2"/>
      <c r="C2" s="8" t="s">
        <v>583</v>
      </c>
      <c r="D2" s="9"/>
      <c r="E2" s="10"/>
      <c r="F2" s="11"/>
      <c r="G2" s="12"/>
      <c r="H2" s="12"/>
      <c r="I2" s="9"/>
      <c r="J2" s="46"/>
    </row>
    <row r="3" spans="1:10" ht="18">
      <c r="A3" s="1"/>
      <c r="B3" s="2"/>
      <c r="C3" s="8" t="s">
        <v>584</v>
      </c>
      <c r="D3" s="13"/>
      <c r="E3" s="14"/>
      <c r="F3" s="15"/>
      <c r="G3" s="16"/>
      <c r="H3" s="16"/>
      <c r="I3" s="13"/>
      <c r="J3" s="47"/>
    </row>
    <row r="4" spans="1:10" ht="22.5">
      <c r="A4" s="17" t="s">
        <v>585</v>
      </c>
      <c r="B4" s="6"/>
      <c r="C4" s="8" t="s">
        <v>586</v>
      </c>
      <c r="D4" s="18"/>
      <c r="E4" s="19"/>
      <c r="F4" s="20"/>
      <c r="G4" s="16"/>
      <c r="H4" s="16"/>
      <c r="I4" s="18"/>
      <c r="J4" s="48"/>
    </row>
    <row r="5" spans="1:10" ht="20.25">
      <c r="A5" s="21" t="s">
        <v>2213</v>
      </c>
      <c r="B5" s="11"/>
      <c r="C5" s="8" t="s">
        <v>587</v>
      </c>
      <c r="D5" s="18"/>
      <c r="E5" s="19"/>
      <c r="F5" s="20"/>
      <c r="G5" s="16"/>
      <c r="H5" s="16"/>
      <c r="I5" s="18"/>
      <c r="J5" s="48"/>
    </row>
    <row r="6" spans="1:10" ht="18.75">
      <c r="A6" s="22"/>
      <c r="B6" s="6"/>
      <c r="C6" s="8" t="s">
        <v>588</v>
      </c>
      <c r="D6" s="18"/>
      <c r="E6" s="19"/>
      <c r="F6" s="20"/>
      <c r="G6" s="16"/>
      <c r="H6" s="16"/>
      <c r="I6" s="18"/>
      <c r="J6" s="48"/>
    </row>
    <row r="7" spans="1:10" ht="18.75">
      <c r="A7" s="23" t="s">
        <v>589</v>
      </c>
      <c r="B7" s="24"/>
      <c r="C7" s="8" t="s">
        <v>590</v>
      </c>
      <c r="D7" s="18"/>
      <c r="E7" s="19"/>
      <c r="F7" s="20"/>
      <c r="G7" s="16"/>
      <c r="H7" s="16"/>
      <c r="I7" s="18"/>
      <c r="J7" s="48"/>
    </row>
    <row r="8" spans="1:10" ht="18.75">
      <c r="A8" s="25" t="s">
        <v>591</v>
      </c>
      <c r="B8" s="24"/>
      <c r="C8" s="8" t="s">
        <v>592</v>
      </c>
      <c r="D8" s="18"/>
      <c r="E8" s="19"/>
      <c r="F8" s="20"/>
      <c r="G8" s="16"/>
      <c r="H8" s="16"/>
      <c r="I8" s="18"/>
      <c r="J8" s="48"/>
    </row>
    <row r="9" spans="1:10" ht="18.75">
      <c r="A9" s="26" t="s">
        <v>593</v>
      </c>
      <c r="B9" s="27"/>
      <c r="C9" s="8" t="s">
        <v>594</v>
      </c>
      <c r="D9" s="18"/>
      <c r="E9" s="19"/>
      <c r="F9" s="20"/>
      <c r="G9" s="16"/>
      <c r="H9" s="16"/>
      <c r="I9" s="18"/>
      <c r="J9" s="48"/>
    </row>
    <row r="10" spans="1:10" ht="18.75">
      <c r="A10" s="26" t="s">
        <v>595</v>
      </c>
      <c r="B10" s="27"/>
      <c r="C10" s="8" t="s">
        <v>596</v>
      </c>
      <c r="D10" s="18"/>
      <c r="E10" s="19"/>
      <c r="F10" s="20"/>
      <c r="G10" s="16"/>
      <c r="H10" s="16"/>
      <c r="I10" s="18"/>
      <c r="J10" s="48"/>
    </row>
    <row r="11" spans="1:10" ht="18.75">
      <c r="A11" s="26" t="s">
        <v>597</v>
      </c>
      <c r="B11" s="27"/>
      <c r="C11" s="8" t="s">
        <v>598</v>
      </c>
      <c r="D11" s="18"/>
      <c r="E11" s="19"/>
      <c r="F11" s="20"/>
      <c r="G11" s="16"/>
      <c r="H11" s="16"/>
      <c r="I11" s="18"/>
      <c r="J11" s="48"/>
    </row>
    <row r="12" spans="1:10" ht="16.5">
      <c r="A12" s="26" t="s">
        <v>599</v>
      </c>
      <c r="B12" s="27"/>
      <c r="C12" s="28"/>
      <c r="D12" s="18"/>
      <c r="E12" s="19"/>
      <c r="F12" s="20"/>
      <c r="G12" s="16"/>
      <c r="H12" s="16"/>
      <c r="I12" s="18"/>
      <c r="J12" s="48"/>
    </row>
    <row r="13" spans="1:10" ht="30">
      <c r="A13" s="57" t="s">
        <v>600</v>
      </c>
      <c r="B13" s="57" t="s">
        <v>601</v>
      </c>
      <c r="C13" s="57" t="s">
        <v>602</v>
      </c>
      <c r="D13" s="58" t="s">
        <v>603</v>
      </c>
      <c r="E13" s="58" t="s">
        <v>604</v>
      </c>
      <c r="F13" s="57" t="s">
        <v>380</v>
      </c>
      <c r="G13" s="57" t="s">
        <v>605</v>
      </c>
      <c r="H13" s="57"/>
      <c r="I13" s="58" t="s">
        <v>606</v>
      </c>
      <c r="J13" s="59" t="s">
        <v>607</v>
      </c>
    </row>
    <row r="14" spans="1:10" s="52" customFormat="1" ht="17.25">
      <c r="A14" s="53"/>
      <c r="B14" s="54" t="s">
        <v>608</v>
      </c>
      <c r="C14" s="54"/>
      <c r="D14" s="55"/>
      <c r="E14" s="55"/>
      <c r="F14" s="54"/>
      <c r="G14" s="54"/>
      <c r="H14" s="54"/>
      <c r="I14" s="55"/>
      <c r="J14" s="61"/>
    </row>
    <row r="15" spans="1:10" ht="17.25">
      <c r="A15" s="29" t="s">
        <v>609</v>
      </c>
      <c r="B15" s="29" t="s">
        <v>610</v>
      </c>
      <c r="C15" s="29" t="s">
        <v>611</v>
      </c>
      <c r="D15" s="30">
        <v>273</v>
      </c>
      <c r="E15" s="30" t="s">
        <v>624</v>
      </c>
      <c r="F15" s="29" t="s">
        <v>794</v>
      </c>
      <c r="G15" s="29" t="s">
        <v>214</v>
      </c>
      <c r="H15" s="29">
        <v>1</v>
      </c>
      <c r="I15" s="30">
        <v>956000</v>
      </c>
      <c r="J15" s="49"/>
    </row>
    <row r="16" spans="1:10" ht="17.25">
      <c r="A16" s="31" t="s">
        <v>615</v>
      </c>
      <c r="B16" s="31" t="s">
        <v>616</v>
      </c>
      <c r="C16" s="31">
        <v>335099</v>
      </c>
      <c r="D16" s="32">
        <v>292</v>
      </c>
      <c r="E16" s="32" t="s">
        <v>624</v>
      </c>
      <c r="F16" s="31" t="s">
        <v>617</v>
      </c>
      <c r="G16" s="29" t="s">
        <v>214</v>
      </c>
      <c r="H16" s="31">
        <v>1</v>
      </c>
      <c r="I16" s="32">
        <v>876000</v>
      </c>
      <c r="J16" s="62"/>
    </row>
    <row r="17" spans="1:10" ht="17.25">
      <c r="A17" s="29" t="s">
        <v>619</v>
      </c>
      <c r="B17" s="33" t="s">
        <v>2214</v>
      </c>
      <c r="C17" s="33" t="s">
        <v>620</v>
      </c>
      <c r="D17" s="34">
        <v>300</v>
      </c>
      <c r="E17" s="34" t="s">
        <v>2215</v>
      </c>
      <c r="F17" s="33" t="s">
        <v>2216</v>
      </c>
      <c r="G17" s="33" t="s">
        <v>215</v>
      </c>
      <c r="H17" s="33">
        <v>2</v>
      </c>
      <c r="I17" s="34">
        <v>2415000</v>
      </c>
      <c r="J17" s="62" t="s">
        <v>2217</v>
      </c>
    </row>
    <row r="18" spans="1:10" ht="17.25">
      <c r="A18" s="33" t="s">
        <v>621</v>
      </c>
      <c r="B18" s="33" t="s">
        <v>622</v>
      </c>
      <c r="C18" s="33" t="s">
        <v>623</v>
      </c>
      <c r="D18" s="34">
        <v>287</v>
      </c>
      <c r="E18" s="34" t="s">
        <v>624</v>
      </c>
      <c r="F18" s="33" t="s">
        <v>617</v>
      </c>
      <c r="G18" s="33" t="s">
        <v>216</v>
      </c>
      <c r="H18" s="33">
        <v>5</v>
      </c>
      <c r="I18" s="34">
        <v>1435000</v>
      </c>
      <c r="J18" s="50"/>
    </row>
    <row r="19" spans="1:10" ht="17.25">
      <c r="A19" s="33" t="s">
        <v>626</v>
      </c>
      <c r="B19" s="33" t="s">
        <v>627</v>
      </c>
      <c r="C19" s="33" t="s">
        <v>628</v>
      </c>
      <c r="D19" s="34">
        <v>10778</v>
      </c>
      <c r="E19" s="34" t="s">
        <v>624</v>
      </c>
      <c r="F19" s="33" t="s">
        <v>629</v>
      </c>
      <c r="G19" s="33" t="s">
        <v>217</v>
      </c>
      <c r="H19" s="33">
        <v>10</v>
      </c>
      <c r="I19" s="34">
        <v>40000000</v>
      </c>
      <c r="J19" s="50" t="s">
        <v>630</v>
      </c>
    </row>
    <row r="20" spans="1:10" ht="17.25">
      <c r="A20" s="63"/>
      <c r="B20" s="64" t="s">
        <v>631</v>
      </c>
      <c r="C20" s="64" t="s">
        <v>632</v>
      </c>
      <c r="D20" s="65">
        <v>15533</v>
      </c>
      <c r="E20" s="65" t="s">
        <v>624</v>
      </c>
      <c r="F20" s="64" t="s">
        <v>629</v>
      </c>
      <c r="G20" s="64" t="s">
        <v>218</v>
      </c>
      <c r="H20" s="64">
        <v>10</v>
      </c>
      <c r="I20" s="65">
        <v>35000000</v>
      </c>
      <c r="J20" s="107" t="s">
        <v>633</v>
      </c>
    </row>
    <row r="21" spans="1:10" ht="17.25">
      <c r="A21" s="63"/>
      <c r="B21" s="64" t="s">
        <v>634</v>
      </c>
      <c r="C21" s="64" t="s">
        <v>635</v>
      </c>
      <c r="D21" s="65">
        <v>1732</v>
      </c>
      <c r="E21" s="65" t="s">
        <v>624</v>
      </c>
      <c r="F21" s="64" t="s">
        <v>636</v>
      </c>
      <c r="G21" s="64" t="s">
        <v>219</v>
      </c>
      <c r="H21" s="64">
        <v>8</v>
      </c>
      <c r="I21" s="65">
        <v>16000000</v>
      </c>
      <c r="J21" s="107" t="s">
        <v>638</v>
      </c>
    </row>
    <row r="22" spans="1:10" ht="17.25">
      <c r="A22" s="63"/>
      <c r="B22" s="64" t="s">
        <v>639</v>
      </c>
      <c r="C22" s="64" t="s">
        <v>640</v>
      </c>
      <c r="D22" s="65">
        <v>325</v>
      </c>
      <c r="E22" s="65">
        <v>581.25</v>
      </c>
      <c r="F22" s="64" t="s">
        <v>641</v>
      </c>
      <c r="G22" s="64" t="s">
        <v>215</v>
      </c>
      <c r="H22" s="64">
        <v>2</v>
      </c>
      <c r="I22" s="65">
        <v>7550000</v>
      </c>
      <c r="J22" s="107"/>
    </row>
    <row r="23" spans="1:10" ht="17.25">
      <c r="A23" s="63"/>
      <c r="B23" s="64" t="s">
        <v>642</v>
      </c>
      <c r="C23" s="64" t="s">
        <v>643</v>
      </c>
      <c r="D23" s="65">
        <v>180.1</v>
      </c>
      <c r="E23" s="65">
        <v>296</v>
      </c>
      <c r="F23" s="64" t="s">
        <v>644</v>
      </c>
      <c r="G23" s="64" t="s">
        <v>215</v>
      </c>
      <c r="H23" s="64">
        <v>2</v>
      </c>
      <c r="I23" s="65">
        <v>3100000</v>
      </c>
      <c r="J23" s="107"/>
    </row>
    <row r="24" spans="1:10" ht="17.25">
      <c r="A24" s="63"/>
      <c r="B24" s="64" t="s">
        <v>645</v>
      </c>
      <c r="C24" s="64" t="s">
        <v>646</v>
      </c>
      <c r="D24" s="65">
        <v>1250</v>
      </c>
      <c r="E24" s="65" t="s">
        <v>647</v>
      </c>
      <c r="F24" s="64" t="s">
        <v>648</v>
      </c>
      <c r="G24" s="64" t="s">
        <v>214</v>
      </c>
      <c r="H24" s="64">
        <v>1</v>
      </c>
      <c r="I24" s="65">
        <v>3375000</v>
      </c>
      <c r="J24" s="107" t="s">
        <v>649</v>
      </c>
    </row>
    <row r="25" spans="1:10" ht="17.25">
      <c r="A25" s="63"/>
      <c r="B25" s="64" t="s">
        <v>650</v>
      </c>
      <c r="C25" s="64" t="s">
        <v>651</v>
      </c>
      <c r="D25" s="65">
        <v>258</v>
      </c>
      <c r="E25" s="65" t="s">
        <v>624</v>
      </c>
      <c r="F25" s="64" t="s">
        <v>652</v>
      </c>
      <c r="G25" s="64" t="s">
        <v>220</v>
      </c>
      <c r="H25" s="64">
        <v>6</v>
      </c>
      <c r="I25" s="65">
        <v>6500000</v>
      </c>
      <c r="J25" s="107"/>
    </row>
    <row r="26" spans="1:10" ht="51.75">
      <c r="A26" s="63"/>
      <c r="B26" s="64" t="s">
        <v>654</v>
      </c>
      <c r="C26" s="64" t="s">
        <v>655</v>
      </c>
      <c r="D26" s="65">
        <v>396</v>
      </c>
      <c r="E26" s="65" t="s">
        <v>647</v>
      </c>
      <c r="F26" s="64" t="s">
        <v>648</v>
      </c>
      <c r="G26" s="64" t="s">
        <v>214</v>
      </c>
      <c r="H26" s="64">
        <v>1</v>
      </c>
      <c r="I26" s="65">
        <v>1665000</v>
      </c>
      <c r="J26" s="107" t="s">
        <v>656</v>
      </c>
    </row>
    <row r="27" spans="1:10" ht="51.75">
      <c r="A27" s="63"/>
      <c r="B27" s="64" t="s">
        <v>657</v>
      </c>
      <c r="C27" s="64" t="s">
        <v>658</v>
      </c>
      <c r="D27" s="65">
        <v>454</v>
      </c>
      <c r="E27" s="65" t="s">
        <v>647</v>
      </c>
      <c r="F27" s="64" t="s">
        <v>648</v>
      </c>
      <c r="G27" s="64" t="s">
        <v>214</v>
      </c>
      <c r="H27" s="64">
        <v>1</v>
      </c>
      <c r="I27" s="65">
        <v>4635000</v>
      </c>
      <c r="J27" s="107" t="s">
        <v>656</v>
      </c>
    </row>
    <row r="28" spans="1:10" ht="51.75">
      <c r="A28" s="63"/>
      <c r="B28" s="64" t="s">
        <v>659</v>
      </c>
      <c r="C28" s="64" t="s">
        <v>660</v>
      </c>
      <c r="D28" s="65">
        <v>350</v>
      </c>
      <c r="E28" s="65" t="s">
        <v>647</v>
      </c>
      <c r="F28" s="64" t="s">
        <v>648</v>
      </c>
      <c r="G28" s="64" t="s">
        <v>214</v>
      </c>
      <c r="H28" s="64">
        <v>1</v>
      </c>
      <c r="I28" s="65">
        <v>1330000</v>
      </c>
      <c r="J28" s="107" t="s">
        <v>656</v>
      </c>
    </row>
    <row r="29" spans="1:10" ht="51.75">
      <c r="A29" s="63"/>
      <c r="B29" s="64" t="s">
        <v>661</v>
      </c>
      <c r="C29" s="64" t="s">
        <v>662</v>
      </c>
      <c r="D29" s="65">
        <v>393</v>
      </c>
      <c r="E29" s="65" t="s">
        <v>647</v>
      </c>
      <c r="F29" s="64" t="s">
        <v>648</v>
      </c>
      <c r="G29" s="64" t="s">
        <v>214</v>
      </c>
      <c r="H29" s="64">
        <v>1</v>
      </c>
      <c r="I29" s="65">
        <v>3655000</v>
      </c>
      <c r="J29" s="107" t="s">
        <v>656</v>
      </c>
    </row>
    <row r="30" spans="1:10" ht="51.75">
      <c r="A30" s="63"/>
      <c r="B30" s="64" t="s">
        <v>663</v>
      </c>
      <c r="C30" s="64" t="s">
        <v>664</v>
      </c>
      <c r="D30" s="65">
        <v>312</v>
      </c>
      <c r="E30" s="65" t="s">
        <v>647</v>
      </c>
      <c r="F30" s="64" t="s">
        <v>648</v>
      </c>
      <c r="G30" s="64" t="s">
        <v>214</v>
      </c>
      <c r="H30" s="64">
        <v>1</v>
      </c>
      <c r="I30" s="65">
        <v>1190000</v>
      </c>
      <c r="J30" s="107" t="s">
        <v>656</v>
      </c>
    </row>
    <row r="31" spans="1:10" ht="17.25">
      <c r="A31" s="63"/>
      <c r="B31" s="64" t="s">
        <v>665</v>
      </c>
      <c r="C31" s="64" t="s">
        <v>666</v>
      </c>
      <c r="D31" s="65">
        <v>180.1</v>
      </c>
      <c r="E31" s="65" t="s">
        <v>667</v>
      </c>
      <c r="F31" s="64" t="s">
        <v>668</v>
      </c>
      <c r="G31" s="64" t="s">
        <v>215</v>
      </c>
      <c r="H31" s="64">
        <v>2</v>
      </c>
      <c r="I31" s="65">
        <v>3015000</v>
      </c>
      <c r="J31" s="107"/>
    </row>
    <row r="32" spans="1:10" ht="86.25">
      <c r="A32" s="63"/>
      <c r="B32" s="64" t="s">
        <v>669</v>
      </c>
      <c r="C32" s="64" t="s">
        <v>670</v>
      </c>
      <c r="D32" s="65">
        <v>76</v>
      </c>
      <c r="E32" s="65">
        <f>180+69+16+12</f>
        <v>277</v>
      </c>
      <c r="F32" s="64" t="s">
        <v>671</v>
      </c>
      <c r="G32" s="64" t="s">
        <v>215</v>
      </c>
      <c r="H32" s="64">
        <v>2</v>
      </c>
      <c r="I32" s="65">
        <v>1150000</v>
      </c>
      <c r="J32" s="107" t="s">
        <v>672</v>
      </c>
    </row>
    <row r="33" spans="1:10" ht="86.25">
      <c r="A33" s="63"/>
      <c r="B33" s="64" t="s">
        <v>673</v>
      </c>
      <c r="C33" s="64" t="s">
        <v>674</v>
      </c>
      <c r="D33" s="65">
        <v>650</v>
      </c>
      <c r="E33" s="65">
        <v>844</v>
      </c>
      <c r="F33" s="64" t="s">
        <v>671</v>
      </c>
      <c r="G33" s="64" t="s">
        <v>215</v>
      </c>
      <c r="H33" s="64">
        <v>2</v>
      </c>
      <c r="I33" s="65">
        <v>13500000</v>
      </c>
      <c r="J33" s="107" t="s">
        <v>675</v>
      </c>
    </row>
    <row r="34" spans="1:10" ht="51.75">
      <c r="A34" s="63"/>
      <c r="B34" s="64" t="s">
        <v>676</v>
      </c>
      <c r="C34" s="64" t="s">
        <v>677</v>
      </c>
      <c r="D34" s="65">
        <v>163</v>
      </c>
      <c r="E34" s="65" t="s">
        <v>647</v>
      </c>
      <c r="F34" s="64" t="s">
        <v>648</v>
      </c>
      <c r="G34" s="64" t="s">
        <v>214</v>
      </c>
      <c r="H34" s="64">
        <v>1</v>
      </c>
      <c r="I34" s="65">
        <v>735000</v>
      </c>
      <c r="J34" s="107" t="s">
        <v>678</v>
      </c>
    </row>
    <row r="35" spans="1:10" ht="17.25">
      <c r="A35" s="63"/>
      <c r="B35" s="64" t="s">
        <v>679</v>
      </c>
      <c r="C35" s="64">
        <v>360507</v>
      </c>
      <c r="D35" s="65">
        <v>720</v>
      </c>
      <c r="E35" s="65" t="s">
        <v>647</v>
      </c>
      <c r="F35" s="64" t="s">
        <v>680</v>
      </c>
      <c r="G35" s="64" t="s">
        <v>218</v>
      </c>
      <c r="H35" s="64">
        <v>8</v>
      </c>
      <c r="I35" s="65">
        <v>8640000</v>
      </c>
      <c r="J35" s="108"/>
    </row>
    <row r="36" spans="1:10" ht="17.25">
      <c r="A36" s="63"/>
      <c r="B36" s="64" t="s">
        <v>682</v>
      </c>
      <c r="C36" s="64">
        <v>360511</v>
      </c>
      <c r="D36" s="65">
        <v>360</v>
      </c>
      <c r="E36" s="65" t="s">
        <v>647</v>
      </c>
      <c r="F36" s="64" t="s">
        <v>680</v>
      </c>
      <c r="G36" s="64" t="s">
        <v>218</v>
      </c>
      <c r="H36" s="64">
        <v>8</v>
      </c>
      <c r="I36" s="65">
        <v>4320000</v>
      </c>
      <c r="J36" s="108"/>
    </row>
    <row r="37" spans="1:10" ht="17.25">
      <c r="A37" s="63"/>
      <c r="B37" s="64" t="s">
        <v>683</v>
      </c>
      <c r="C37" s="64">
        <v>360512</v>
      </c>
      <c r="D37" s="65">
        <v>360</v>
      </c>
      <c r="E37" s="65" t="s">
        <v>647</v>
      </c>
      <c r="F37" s="64" t="s">
        <v>680</v>
      </c>
      <c r="G37" s="64" t="s">
        <v>218</v>
      </c>
      <c r="H37" s="64">
        <v>8</v>
      </c>
      <c r="I37" s="65">
        <v>4320000</v>
      </c>
      <c r="J37" s="108"/>
    </row>
    <row r="38" spans="1:10" ht="17.25">
      <c r="A38" s="63"/>
      <c r="B38" s="64" t="s">
        <v>684</v>
      </c>
      <c r="C38" s="64">
        <v>360520</v>
      </c>
      <c r="D38" s="65">
        <v>720</v>
      </c>
      <c r="E38" s="65" t="s">
        <v>647</v>
      </c>
      <c r="F38" s="64" t="s">
        <v>680</v>
      </c>
      <c r="G38" s="64" t="s">
        <v>218</v>
      </c>
      <c r="H38" s="64">
        <v>8</v>
      </c>
      <c r="I38" s="65">
        <v>8640000</v>
      </c>
      <c r="J38" s="108"/>
    </row>
    <row r="39" spans="1:10" ht="17.25">
      <c r="A39" s="63"/>
      <c r="B39" s="64" t="s">
        <v>685</v>
      </c>
      <c r="C39" s="64">
        <v>360513</v>
      </c>
      <c r="D39" s="65">
        <f>720*4</f>
        <v>2880</v>
      </c>
      <c r="E39" s="65" t="s">
        <v>647</v>
      </c>
      <c r="F39" s="64" t="s">
        <v>680</v>
      </c>
      <c r="G39" s="64" t="s">
        <v>218</v>
      </c>
      <c r="H39" s="64">
        <v>8</v>
      </c>
      <c r="I39" s="65">
        <v>34560000</v>
      </c>
      <c r="J39" s="107" t="s">
        <v>686</v>
      </c>
    </row>
    <row r="40" spans="1:10" ht="17.25">
      <c r="A40" s="63"/>
      <c r="B40" s="64" t="s">
        <v>687</v>
      </c>
      <c r="C40" s="64">
        <v>360519</v>
      </c>
      <c r="D40" s="65">
        <v>720</v>
      </c>
      <c r="E40" s="65" t="s">
        <v>647</v>
      </c>
      <c r="F40" s="64" t="s">
        <v>680</v>
      </c>
      <c r="G40" s="64" t="s">
        <v>218</v>
      </c>
      <c r="H40" s="64">
        <v>8</v>
      </c>
      <c r="I40" s="65">
        <v>8640000</v>
      </c>
      <c r="J40" s="108"/>
    </row>
    <row r="41" spans="1:10" ht="17.25">
      <c r="A41" s="63"/>
      <c r="B41" s="64" t="s">
        <v>688</v>
      </c>
      <c r="C41" s="64">
        <v>350524</v>
      </c>
      <c r="D41" s="65">
        <v>720</v>
      </c>
      <c r="E41" s="65" t="s">
        <v>647</v>
      </c>
      <c r="F41" s="64" t="s">
        <v>680</v>
      </c>
      <c r="G41" s="64" t="s">
        <v>218</v>
      </c>
      <c r="H41" s="64">
        <v>8</v>
      </c>
      <c r="I41" s="65">
        <v>8640000</v>
      </c>
      <c r="J41" s="108"/>
    </row>
    <row r="42" spans="1:10" ht="51.75">
      <c r="A42" s="66"/>
      <c r="B42" s="66" t="s">
        <v>689</v>
      </c>
      <c r="C42" s="64" t="s">
        <v>690</v>
      </c>
      <c r="D42" s="65">
        <v>240</v>
      </c>
      <c r="E42" s="65" t="s">
        <v>691</v>
      </c>
      <c r="F42" s="64" t="s">
        <v>2216</v>
      </c>
      <c r="G42" s="64" t="s">
        <v>215</v>
      </c>
      <c r="H42" s="64">
        <v>2</v>
      </c>
      <c r="I42" s="65">
        <v>1205000</v>
      </c>
      <c r="J42" s="107" t="s">
        <v>2218</v>
      </c>
    </row>
    <row r="43" spans="1:10" ht="69">
      <c r="A43" s="63"/>
      <c r="B43" s="64" t="s">
        <v>692</v>
      </c>
      <c r="C43" s="64" t="s">
        <v>693</v>
      </c>
      <c r="D43" s="65">
        <v>4313</v>
      </c>
      <c r="E43" s="65">
        <v>2183</v>
      </c>
      <c r="F43" s="64" t="s">
        <v>694</v>
      </c>
      <c r="G43" s="64" t="s">
        <v>220</v>
      </c>
      <c r="H43" s="64">
        <v>6</v>
      </c>
      <c r="I43" s="65">
        <v>120000000</v>
      </c>
      <c r="J43" s="107" t="s">
        <v>696</v>
      </c>
    </row>
    <row r="44" spans="1:10" ht="17.25">
      <c r="A44" s="66"/>
      <c r="B44" s="35" t="s">
        <v>697</v>
      </c>
      <c r="C44" s="64" t="s">
        <v>698</v>
      </c>
      <c r="D44" s="65">
        <v>17925</v>
      </c>
      <c r="E44" s="65" t="s">
        <v>647</v>
      </c>
      <c r="F44" s="64" t="s">
        <v>699</v>
      </c>
      <c r="G44" s="64" t="s">
        <v>218</v>
      </c>
      <c r="H44" s="64">
        <v>1</v>
      </c>
      <c r="I44" s="65">
        <v>20000000</v>
      </c>
      <c r="J44" s="107"/>
    </row>
    <row r="45" spans="1:10" ht="17.25">
      <c r="A45" s="67"/>
      <c r="B45" s="67" t="s">
        <v>700</v>
      </c>
      <c r="C45" s="67" t="s">
        <v>701</v>
      </c>
      <c r="D45" s="68">
        <v>7148</v>
      </c>
      <c r="E45" s="68" t="s">
        <v>647</v>
      </c>
      <c r="F45" s="67" t="s">
        <v>702</v>
      </c>
      <c r="G45" s="67" t="s">
        <v>214</v>
      </c>
      <c r="H45" s="67">
        <v>1</v>
      </c>
      <c r="I45" s="68">
        <v>20000000</v>
      </c>
      <c r="J45" s="109" t="s">
        <v>703</v>
      </c>
    </row>
    <row r="46" spans="1:10" ht="69">
      <c r="A46" s="67"/>
      <c r="B46" s="67" t="s">
        <v>704</v>
      </c>
      <c r="C46" s="67" t="s">
        <v>705</v>
      </c>
      <c r="D46" s="68">
        <v>540</v>
      </c>
      <c r="E46" s="68" t="s">
        <v>647</v>
      </c>
      <c r="F46" s="67" t="s">
        <v>706</v>
      </c>
      <c r="G46" s="67" t="s">
        <v>221</v>
      </c>
      <c r="H46" s="67">
        <v>10</v>
      </c>
      <c r="I46" s="68">
        <v>6500000</v>
      </c>
      <c r="J46" s="109" t="s">
        <v>708</v>
      </c>
    </row>
    <row r="47" spans="1:10" ht="34.5">
      <c r="A47" s="67"/>
      <c r="B47" s="67" t="s">
        <v>709</v>
      </c>
      <c r="C47" s="67" t="s">
        <v>710</v>
      </c>
      <c r="D47" s="68">
        <v>226</v>
      </c>
      <c r="E47" s="68" t="s">
        <v>647</v>
      </c>
      <c r="F47" s="67" t="s">
        <v>617</v>
      </c>
      <c r="G47" s="67" t="s">
        <v>214</v>
      </c>
      <c r="H47" s="67"/>
      <c r="I47" s="68">
        <v>905000</v>
      </c>
      <c r="J47" s="109" t="s">
        <v>711</v>
      </c>
    </row>
    <row r="48" spans="1:10" ht="17.25">
      <c r="A48" s="67"/>
      <c r="B48" s="67" t="s">
        <v>712</v>
      </c>
      <c r="C48" s="67">
        <v>361691</v>
      </c>
      <c r="D48" s="68">
        <v>686</v>
      </c>
      <c r="E48" s="68" t="s">
        <v>647</v>
      </c>
      <c r="F48" s="67" t="s">
        <v>617</v>
      </c>
      <c r="G48" s="67" t="s">
        <v>214</v>
      </c>
      <c r="H48" s="67"/>
      <c r="I48" s="68">
        <v>3090000</v>
      </c>
      <c r="J48" s="109" t="s">
        <v>713</v>
      </c>
    </row>
    <row r="49" spans="1:10" ht="34.5">
      <c r="A49" s="67"/>
      <c r="B49" s="67" t="s">
        <v>714</v>
      </c>
      <c r="C49" s="67" t="s">
        <v>715</v>
      </c>
      <c r="D49" s="68">
        <v>1000</v>
      </c>
      <c r="E49" s="68" t="s">
        <v>647</v>
      </c>
      <c r="F49" s="67" t="s">
        <v>716</v>
      </c>
      <c r="G49" s="67" t="s">
        <v>221</v>
      </c>
      <c r="H49" s="67">
        <v>10</v>
      </c>
      <c r="I49" s="68">
        <v>6000000</v>
      </c>
      <c r="J49" s="109" t="s">
        <v>717</v>
      </c>
    </row>
    <row r="50" spans="1:10" ht="51.75">
      <c r="A50" s="67"/>
      <c r="B50" s="69" t="s">
        <v>718</v>
      </c>
      <c r="C50" s="67" t="s">
        <v>719</v>
      </c>
      <c r="D50" s="70">
        <v>11535</v>
      </c>
      <c r="E50" s="70" t="s">
        <v>647</v>
      </c>
      <c r="F50" s="69" t="s">
        <v>720</v>
      </c>
      <c r="G50" s="69" t="s">
        <v>215</v>
      </c>
      <c r="H50" s="69">
        <v>1</v>
      </c>
      <c r="I50" s="70">
        <v>25000000</v>
      </c>
      <c r="J50" s="110" t="s">
        <v>721</v>
      </c>
    </row>
    <row r="51" spans="1:10" ht="34.5">
      <c r="A51" s="67"/>
      <c r="B51" s="69" t="s">
        <v>722</v>
      </c>
      <c r="C51" s="67" t="s">
        <v>723</v>
      </c>
      <c r="D51" s="70">
        <v>2319.5</v>
      </c>
      <c r="E51" s="70" t="s">
        <v>647</v>
      </c>
      <c r="F51" s="69" t="s">
        <v>617</v>
      </c>
      <c r="G51" s="69" t="s">
        <v>214</v>
      </c>
      <c r="H51" s="69">
        <v>1</v>
      </c>
      <c r="I51" s="70">
        <v>10000000</v>
      </c>
      <c r="J51" s="110" t="s">
        <v>724</v>
      </c>
    </row>
    <row r="52" spans="1:10" ht="17.25">
      <c r="A52" s="67"/>
      <c r="B52" s="69" t="s">
        <v>725</v>
      </c>
      <c r="C52" s="67">
        <v>323162</v>
      </c>
      <c r="D52" s="70">
        <v>293</v>
      </c>
      <c r="E52" s="70" t="s">
        <v>647</v>
      </c>
      <c r="F52" s="69" t="s">
        <v>617</v>
      </c>
      <c r="G52" s="69" t="s">
        <v>214</v>
      </c>
      <c r="H52" s="69">
        <v>1</v>
      </c>
      <c r="I52" s="70">
        <v>2350000</v>
      </c>
      <c r="J52" s="110" t="s">
        <v>726</v>
      </c>
    </row>
    <row r="53" spans="1:10" ht="34.5">
      <c r="A53" s="67"/>
      <c r="B53" s="69" t="s">
        <v>727</v>
      </c>
      <c r="C53" s="67" t="s">
        <v>728</v>
      </c>
      <c r="D53" s="70">
        <v>880</v>
      </c>
      <c r="E53" s="70" t="s">
        <v>647</v>
      </c>
      <c r="F53" s="69" t="s">
        <v>729</v>
      </c>
      <c r="G53" s="69" t="s">
        <v>219</v>
      </c>
      <c r="H53" s="69">
        <v>8</v>
      </c>
      <c r="I53" s="70">
        <v>1100000</v>
      </c>
      <c r="J53" s="110" t="s">
        <v>731</v>
      </c>
    </row>
    <row r="54" spans="1:10" ht="34.5">
      <c r="A54" s="67"/>
      <c r="B54" s="69" t="s">
        <v>732</v>
      </c>
      <c r="C54" s="67" t="s">
        <v>733</v>
      </c>
      <c r="D54" s="70">
        <v>1258</v>
      </c>
      <c r="E54" s="70" t="s">
        <v>647</v>
      </c>
      <c r="F54" s="69" t="s">
        <v>734</v>
      </c>
      <c r="G54" s="69" t="s">
        <v>219</v>
      </c>
      <c r="H54" s="69">
        <v>9</v>
      </c>
      <c r="I54" s="70">
        <v>2700000</v>
      </c>
      <c r="J54" s="110" t="s">
        <v>731</v>
      </c>
    </row>
    <row r="55" spans="1:10" ht="34.5">
      <c r="A55" s="67"/>
      <c r="B55" s="69" t="s">
        <v>735</v>
      </c>
      <c r="C55" s="67" t="s">
        <v>747</v>
      </c>
      <c r="D55" s="70">
        <v>260</v>
      </c>
      <c r="E55" s="70" t="s">
        <v>647</v>
      </c>
      <c r="F55" s="69" t="s">
        <v>748</v>
      </c>
      <c r="G55" s="69" t="s">
        <v>219</v>
      </c>
      <c r="H55" s="69">
        <v>6</v>
      </c>
      <c r="I55" s="70">
        <v>4010000</v>
      </c>
      <c r="J55" s="110" t="s">
        <v>749</v>
      </c>
    </row>
    <row r="56" spans="1:10" ht="86.25">
      <c r="A56" s="67"/>
      <c r="B56" s="69" t="s">
        <v>750</v>
      </c>
      <c r="C56" s="67" t="s">
        <v>751</v>
      </c>
      <c r="D56" s="70">
        <v>300</v>
      </c>
      <c r="E56" s="70" t="s">
        <v>647</v>
      </c>
      <c r="F56" s="69" t="s">
        <v>617</v>
      </c>
      <c r="G56" s="69" t="s">
        <v>214</v>
      </c>
      <c r="H56" s="69">
        <v>1</v>
      </c>
      <c r="I56" s="70">
        <v>900000</v>
      </c>
      <c r="J56" s="110" t="s">
        <v>752</v>
      </c>
    </row>
    <row r="57" spans="1:10" ht="34.5">
      <c r="A57" s="67"/>
      <c r="B57" s="69" t="s">
        <v>753</v>
      </c>
      <c r="C57" s="67" t="s">
        <v>754</v>
      </c>
      <c r="D57" s="70">
        <v>270</v>
      </c>
      <c r="E57" s="70">
        <v>64.4</v>
      </c>
      <c r="F57" s="69" t="s">
        <v>755</v>
      </c>
      <c r="G57" s="69" t="s">
        <v>215</v>
      </c>
      <c r="H57" s="69">
        <v>2</v>
      </c>
      <c r="I57" s="70">
        <v>1550000</v>
      </c>
      <c r="J57" s="110" t="s">
        <v>756</v>
      </c>
    </row>
    <row r="58" spans="1:10" ht="34.5">
      <c r="A58" s="67"/>
      <c r="B58" s="69" t="s">
        <v>757</v>
      </c>
      <c r="C58" s="67" t="s">
        <v>758</v>
      </c>
      <c r="D58" s="70">
        <v>720</v>
      </c>
      <c r="E58" s="70">
        <v>700</v>
      </c>
      <c r="F58" s="69" t="s">
        <v>759</v>
      </c>
      <c r="G58" s="69" t="s">
        <v>221</v>
      </c>
      <c r="H58" s="69">
        <v>11</v>
      </c>
      <c r="I58" s="70">
        <v>10000000</v>
      </c>
      <c r="J58" s="110" t="s">
        <v>760</v>
      </c>
    </row>
    <row r="59" spans="1:10" ht="51.75">
      <c r="A59" s="67"/>
      <c r="B59" s="69" t="s">
        <v>761</v>
      </c>
      <c r="C59" s="67" t="s">
        <v>762</v>
      </c>
      <c r="D59" s="70">
        <v>1690</v>
      </c>
      <c r="E59" s="70" t="s">
        <v>763</v>
      </c>
      <c r="F59" s="69" t="s">
        <v>764</v>
      </c>
      <c r="G59" s="69" t="s">
        <v>220</v>
      </c>
      <c r="H59" s="69">
        <v>6</v>
      </c>
      <c r="I59" s="70">
        <v>40000000</v>
      </c>
      <c r="J59" s="110" t="s">
        <v>765</v>
      </c>
    </row>
    <row r="60" spans="1:10" ht="17.25">
      <c r="A60" s="67"/>
      <c r="B60" s="69" t="s">
        <v>766</v>
      </c>
      <c r="C60" s="67" t="s">
        <v>767</v>
      </c>
      <c r="D60" s="70">
        <v>217</v>
      </c>
      <c r="E60" s="70">
        <v>323</v>
      </c>
      <c r="F60" s="69" t="s">
        <v>768</v>
      </c>
      <c r="G60" s="69" t="s">
        <v>215</v>
      </c>
      <c r="H60" s="69">
        <v>2</v>
      </c>
      <c r="I60" s="70">
        <v>4700000</v>
      </c>
      <c r="J60" s="110"/>
    </row>
    <row r="61" spans="1:10" ht="51.75">
      <c r="A61" s="67"/>
      <c r="B61" s="69" t="s">
        <v>222</v>
      </c>
      <c r="C61" s="67" t="s">
        <v>223</v>
      </c>
      <c r="D61" s="70">
        <v>811</v>
      </c>
      <c r="E61" s="70" t="s">
        <v>647</v>
      </c>
      <c r="F61" s="69" t="s">
        <v>224</v>
      </c>
      <c r="G61" s="69" t="s">
        <v>225</v>
      </c>
      <c r="H61" s="69">
        <v>8</v>
      </c>
      <c r="I61" s="70">
        <v>2435000</v>
      </c>
      <c r="J61" s="110" t="s">
        <v>226</v>
      </c>
    </row>
    <row r="62" spans="1:10" ht="17.25">
      <c r="A62" s="67"/>
      <c r="B62" s="69" t="s">
        <v>769</v>
      </c>
      <c r="C62" s="67" t="s">
        <v>770</v>
      </c>
      <c r="D62" s="70">
        <v>325</v>
      </c>
      <c r="E62" s="70">
        <v>187</v>
      </c>
      <c r="F62" s="69" t="s">
        <v>771</v>
      </c>
      <c r="G62" s="69" t="s">
        <v>215</v>
      </c>
      <c r="H62" s="69">
        <v>2</v>
      </c>
      <c r="I62" s="70">
        <v>5900000</v>
      </c>
      <c r="J62" s="110"/>
    </row>
    <row r="63" spans="1:10" s="35" customFormat="1" ht="17.25">
      <c r="A63" s="67"/>
      <c r="B63" s="69" t="s">
        <v>10</v>
      </c>
      <c r="C63" s="67">
        <v>208382</v>
      </c>
      <c r="D63" s="70">
        <v>13393</v>
      </c>
      <c r="E63" s="70" t="s">
        <v>647</v>
      </c>
      <c r="F63" s="69" t="s">
        <v>11</v>
      </c>
      <c r="G63" s="69" t="s">
        <v>221</v>
      </c>
      <c r="H63" s="69">
        <v>11</v>
      </c>
      <c r="I63" s="70">
        <v>67000000</v>
      </c>
      <c r="J63" s="110" t="s">
        <v>12</v>
      </c>
    </row>
    <row r="64" spans="1:10" s="35" customFormat="1" ht="17.25">
      <c r="A64" s="67"/>
      <c r="B64" s="69" t="s">
        <v>13</v>
      </c>
      <c r="C64" s="67" t="s">
        <v>14</v>
      </c>
      <c r="D64" s="70">
        <v>218</v>
      </c>
      <c r="E64" s="70">
        <v>272</v>
      </c>
      <c r="F64" s="69" t="s">
        <v>15</v>
      </c>
      <c r="G64" s="69" t="s">
        <v>215</v>
      </c>
      <c r="H64" s="69">
        <v>2</v>
      </c>
      <c r="I64" s="70">
        <v>1710000</v>
      </c>
      <c r="J64" s="110"/>
    </row>
    <row r="65" spans="2:10" s="56" customFormat="1" ht="17.25">
      <c r="B65" s="35" t="s">
        <v>1517</v>
      </c>
      <c r="C65" s="35" t="s">
        <v>1518</v>
      </c>
      <c r="D65" s="71">
        <v>1800</v>
      </c>
      <c r="E65" s="71">
        <v>3264</v>
      </c>
      <c r="F65" s="35" t="s">
        <v>1519</v>
      </c>
      <c r="G65" s="35" t="s">
        <v>215</v>
      </c>
      <c r="H65" s="67">
        <v>2</v>
      </c>
      <c r="I65" s="71">
        <v>20000000</v>
      </c>
      <c r="J65" s="111" t="s">
        <v>1520</v>
      </c>
    </row>
    <row r="66" spans="1:10" ht="34.5">
      <c r="A66" s="67"/>
      <c r="B66" s="67" t="s">
        <v>1521</v>
      </c>
      <c r="C66" s="67" t="s">
        <v>1522</v>
      </c>
      <c r="D66" s="68">
        <v>242</v>
      </c>
      <c r="E66" s="68" t="s">
        <v>1523</v>
      </c>
      <c r="F66" s="67" t="s">
        <v>1524</v>
      </c>
      <c r="G66" s="67" t="s">
        <v>215</v>
      </c>
      <c r="H66" s="67">
        <v>2</v>
      </c>
      <c r="I66" s="68">
        <v>5000000</v>
      </c>
      <c r="J66" s="109" t="s">
        <v>1525</v>
      </c>
    </row>
    <row r="67" spans="1:10" ht="17.25">
      <c r="A67" s="67"/>
      <c r="B67" s="69" t="s">
        <v>1526</v>
      </c>
      <c r="C67" s="67">
        <v>319459</v>
      </c>
      <c r="D67" s="69">
        <v>650</v>
      </c>
      <c r="E67" s="70" t="s">
        <v>624</v>
      </c>
      <c r="F67" s="69" t="s">
        <v>617</v>
      </c>
      <c r="G67" s="67" t="s">
        <v>1527</v>
      </c>
      <c r="H67" s="67">
        <v>5</v>
      </c>
      <c r="I67" s="70">
        <v>23000000</v>
      </c>
      <c r="J67" s="112" t="s">
        <v>1528</v>
      </c>
    </row>
    <row r="68" spans="1:10" ht="17.25">
      <c r="A68" s="67"/>
      <c r="B68" s="69" t="s">
        <v>1529</v>
      </c>
      <c r="C68" s="67">
        <v>319459</v>
      </c>
      <c r="D68" s="69">
        <v>650</v>
      </c>
      <c r="E68" s="70"/>
      <c r="F68" s="69" t="s">
        <v>1530</v>
      </c>
      <c r="G68" s="67" t="s">
        <v>220</v>
      </c>
      <c r="H68" s="67">
        <v>6</v>
      </c>
      <c r="I68" s="70">
        <v>52000000</v>
      </c>
      <c r="J68" s="112" t="s">
        <v>1528</v>
      </c>
    </row>
    <row r="69" spans="1:10" ht="17.25">
      <c r="A69" s="36"/>
      <c r="B69" s="72"/>
      <c r="C69" s="31"/>
      <c r="D69" s="73"/>
      <c r="E69" s="73"/>
      <c r="F69" s="72"/>
      <c r="G69" s="72"/>
      <c r="H69" s="72"/>
      <c r="I69" s="73"/>
      <c r="J69" s="62"/>
    </row>
    <row r="70" spans="1:10" s="52" customFormat="1" ht="17.25">
      <c r="A70" s="74"/>
      <c r="B70" s="54" t="s">
        <v>2219</v>
      </c>
      <c r="C70" s="54"/>
      <c r="D70" s="55"/>
      <c r="E70" s="55"/>
      <c r="F70" s="54"/>
      <c r="G70" s="54"/>
      <c r="H70" s="54"/>
      <c r="I70" s="55"/>
      <c r="J70" s="61"/>
    </row>
    <row r="71" spans="1:10" ht="17.25">
      <c r="A71" s="29" t="s">
        <v>772</v>
      </c>
      <c r="B71" s="29" t="s">
        <v>773</v>
      </c>
      <c r="C71" s="29" t="s">
        <v>774</v>
      </c>
      <c r="D71" s="30">
        <v>2761</v>
      </c>
      <c r="E71" s="30" t="s">
        <v>612</v>
      </c>
      <c r="F71" s="29" t="s">
        <v>775</v>
      </c>
      <c r="G71" s="29" t="s">
        <v>216</v>
      </c>
      <c r="H71" s="29">
        <v>5</v>
      </c>
      <c r="I71" s="30">
        <v>33132000</v>
      </c>
      <c r="J71" s="49"/>
    </row>
    <row r="72" spans="1:10" ht="17.25">
      <c r="A72" s="64"/>
      <c r="B72" s="64" t="s">
        <v>776</v>
      </c>
      <c r="C72" s="64" t="s">
        <v>777</v>
      </c>
      <c r="D72" s="65" t="s">
        <v>612</v>
      </c>
      <c r="E72" s="65">
        <v>69.81</v>
      </c>
      <c r="F72" s="64" t="s">
        <v>778</v>
      </c>
      <c r="G72" s="64" t="s">
        <v>227</v>
      </c>
      <c r="H72" s="64">
        <v>7</v>
      </c>
      <c r="I72" s="65">
        <v>2100000</v>
      </c>
      <c r="J72" s="91"/>
    </row>
    <row r="73" spans="1:10" ht="17.25">
      <c r="A73" s="29" t="s">
        <v>779</v>
      </c>
      <c r="B73" s="33" t="s">
        <v>780</v>
      </c>
      <c r="C73" s="33" t="s">
        <v>781</v>
      </c>
      <c r="D73" s="34">
        <v>68029</v>
      </c>
      <c r="E73" s="34">
        <v>25335</v>
      </c>
      <c r="F73" s="33" t="s">
        <v>782</v>
      </c>
      <c r="G73" s="33" t="s">
        <v>219</v>
      </c>
      <c r="H73" s="33">
        <v>14</v>
      </c>
      <c r="I73" s="34">
        <v>950000000</v>
      </c>
      <c r="J73" s="62"/>
    </row>
    <row r="74" spans="1:10" ht="17.25">
      <c r="A74" s="29" t="s">
        <v>783</v>
      </c>
      <c r="B74" s="33" t="s">
        <v>784</v>
      </c>
      <c r="C74" s="33" t="s">
        <v>785</v>
      </c>
      <c r="D74" s="34">
        <v>10207</v>
      </c>
      <c r="E74" s="34">
        <f>312+40+16+368+172+368+33</f>
        <v>1309</v>
      </c>
      <c r="F74" s="33" t="s">
        <v>786</v>
      </c>
      <c r="G74" s="33" t="s">
        <v>219</v>
      </c>
      <c r="H74" s="33">
        <v>14</v>
      </c>
      <c r="I74" s="34">
        <v>350000000</v>
      </c>
      <c r="J74" s="62"/>
    </row>
    <row r="75" spans="1:10" ht="17.25">
      <c r="A75" s="33" t="s">
        <v>787</v>
      </c>
      <c r="B75" s="33" t="s">
        <v>788</v>
      </c>
      <c r="C75" s="33" t="s">
        <v>789</v>
      </c>
      <c r="D75" s="34">
        <v>8375</v>
      </c>
      <c r="E75" s="34" t="s">
        <v>612</v>
      </c>
      <c r="F75" s="33" t="s">
        <v>790</v>
      </c>
      <c r="G75" s="33" t="s">
        <v>219</v>
      </c>
      <c r="H75" s="33">
        <v>14</v>
      </c>
      <c r="I75" s="34">
        <v>245280000</v>
      </c>
      <c r="J75" s="62" t="s">
        <v>791</v>
      </c>
    </row>
    <row r="76" spans="1:10" ht="34.5">
      <c r="A76" s="63"/>
      <c r="B76" s="64" t="s">
        <v>792</v>
      </c>
      <c r="C76" s="64" t="s">
        <v>793</v>
      </c>
      <c r="D76" s="65">
        <v>794</v>
      </c>
      <c r="E76" s="65" t="s">
        <v>624</v>
      </c>
      <c r="F76" s="64" t="s">
        <v>2220</v>
      </c>
      <c r="G76" s="64" t="s">
        <v>214</v>
      </c>
      <c r="H76" s="64">
        <v>1</v>
      </c>
      <c r="I76" s="65">
        <v>3350000</v>
      </c>
      <c r="J76" s="107" t="s">
        <v>2221</v>
      </c>
    </row>
    <row r="77" spans="1:10" ht="17.25">
      <c r="A77" s="63"/>
      <c r="B77" s="64" t="s">
        <v>795</v>
      </c>
      <c r="C77" s="64" t="s">
        <v>796</v>
      </c>
      <c r="D77" s="65">
        <v>352</v>
      </c>
      <c r="E77" s="65">
        <v>309</v>
      </c>
      <c r="F77" s="64" t="s">
        <v>797</v>
      </c>
      <c r="G77" s="64" t="s">
        <v>215</v>
      </c>
      <c r="H77" s="64">
        <v>2</v>
      </c>
      <c r="I77" s="65">
        <v>3865000</v>
      </c>
      <c r="J77" s="107" t="s">
        <v>798</v>
      </c>
    </row>
    <row r="78" spans="1:10" ht="17.25">
      <c r="A78" s="63"/>
      <c r="B78" s="64" t="s">
        <v>799</v>
      </c>
      <c r="C78" s="64">
        <v>3550</v>
      </c>
      <c r="D78" s="65" t="s">
        <v>624</v>
      </c>
      <c r="E78" s="65">
        <v>15</v>
      </c>
      <c r="F78" s="64" t="s">
        <v>800</v>
      </c>
      <c r="G78" s="64" t="s">
        <v>228</v>
      </c>
      <c r="H78" s="64">
        <v>7</v>
      </c>
      <c r="I78" s="65">
        <v>250000</v>
      </c>
      <c r="J78" s="107"/>
    </row>
    <row r="79" spans="1:10" ht="17.25">
      <c r="A79" s="63"/>
      <c r="B79" s="64" t="s">
        <v>801</v>
      </c>
      <c r="C79" s="64">
        <v>3551</v>
      </c>
      <c r="D79" s="65" t="s">
        <v>624</v>
      </c>
      <c r="E79" s="65">
        <v>13.4</v>
      </c>
      <c r="F79" s="64" t="s">
        <v>800</v>
      </c>
      <c r="G79" s="64" t="s">
        <v>228</v>
      </c>
      <c r="H79" s="64">
        <v>7</v>
      </c>
      <c r="I79" s="65">
        <v>250000</v>
      </c>
      <c r="J79" s="107"/>
    </row>
    <row r="80" spans="1:10" ht="17.25">
      <c r="A80" s="63"/>
      <c r="B80" s="64" t="s">
        <v>802</v>
      </c>
      <c r="C80" s="64">
        <v>3552</v>
      </c>
      <c r="D80" s="65" t="s">
        <v>624</v>
      </c>
      <c r="E80" s="65">
        <v>13.4</v>
      </c>
      <c r="F80" s="64" t="s">
        <v>800</v>
      </c>
      <c r="G80" s="64" t="s">
        <v>228</v>
      </c>
      <c r="H80" s="64">
        <v>7</v>
      </c>
      <c r="I80" s="65">
        <v>250000</v>
      </c>
      <c r="J80" s="107"/>
    </row>
    <row r="81" spans="1:10" ht="17.25">
      <c r="A81" s="63"/>
      <c r="B81" s="64" t="s">
        <v>803</v>
      </c>
      <c r="C81" s="64">
        <v>3553</v>
      </c>
      <c r="D81" s="65" t="s">
        <v>624</v>
      </c>
      <c r="E81" s="65">
        <v>13.4</v>
      </c>
      <c r="F81" s="64" t="s">
        <v>800</v>
      </c>
      <c r="G81" s="64" t="s">
        <v>228</v>
      </c>
      <c r="H81" s="64">
        <v>7</v>
      </c>
      <c r="I81" s="65">
        <v>250000</v>
      </c>
      <c r="J81" s="107"/>
    </row>
    <row r="82" spans="1:10" ht="17.25">
      <c r="A82" s="63"/>
      <c r="B82" s="64" t="s">
        <v>804</v>
      </c>
      <c r="C82" s="64">
        <v>3554</v>
      </c>
      <c r="D82" s="65" t="s">
        <v>624</v>
      </c>
      <c r="E82" s="65">
        <v>13.4</v>
      </c>
      <c r="F82" s="64" t="s">
        <v>800</v>
      </c>
      <c r="G82" s="64" t="s">
        <v>228</v>
      </c>
      <c r="H82" s="64">
        <v>7</v>
      </c>
      <c r="I82" s="65">
        <v>250000</v>
      </c>
      <c r="J82" s="107"/>
    </row>
    <row r="83" spans="1:10" ht="17.25">
      <c r="A83" s="63"/>
      <c r="B83" s="64" t="s">
        <v>805</v>
      </c>
      <c r="C83" s="64">
        <v>3555</v>
      </c>
      <c r="D83" s="65" t="s">
        <v>624</v>
      </c>
      <c r="E83" s="65">
        <v>13.4</v>
      </c>
      <c r="F83" s="64" t="s">
        <v>800</v>
      </c>
      <c r="G83" s="64" t="s">
        <v>228</v>
      </c>
      <c r="H83" s="64">
        <v>7</v>
      </c>
      <c r="I83" s="65">
        <v>250000</v>
      </c>
      <c r="J83" s="107"/>
    </row>
    <row r="84" spans="1:10" ht="17.25">
      <c r="A84" s="63"/>
      <c r="B84" s="64" t="s">
        <v>806</v>
      </c>
      <c r="C84" s="64">
        <v>3556</v>
      </c>
      <c r="D84" s="65" t="s">
        <v>624</v>
      </c>
      <c r="E84" s="65">
        <v>13.4</v>
      </c>
      <c r="F84" s="64" t="s">
        <v>800</v>
      </c>
      <c r="G84" s="64" t="s">
        <v>228</v>
      </c>
      <c r="H84" s="64">
        <v>7</v>
      </c>
      <c r="I84" s="65">
        <v>250000</v>
      </c>
      <c r="J84" s="107"/>
    </row>
    <row r="85" spans="1:10" ht="17.25">
      <c r="A85" s="63"/>
      <c r="B85" s="64" t="s">
        <v>807</v>
      </c>
      <c r="C85" s="64">
        <v>3557</v>
      </c>
      <c r="D85" s="65" t="s">
        <v>624</v>
      </c>
      <c r="E85" s="65">
        <v>18.5</v>
      </c>
      <c r="F85" s="64" t="s">
        <v>800</v>
      </c>
      <c r="G85" s="64" t="s">
        <v>228</v>
      </c>
      <c r="H85" s="64">
        <v>7</v>
      </c>
      <c r="I85" s="65">
        <v>250000</v>
      </c>
      <c r="J85" s="107"/>
    </row>
    <row r="86" spans="1:10" ht="17.25">
      <c r="A86" s="63"/>
      <c r="B86" s="64" t="s">
        <v>847</v>
      </c>
      <c r="C86" s="64">
        <v>3558</v>
      </c>
      <c r="D86" s="65" t="s">
        <v>624</v>
      </c>
      <c r="E86" s="65">
        <v>12.5</v>
      </c>
      <c r="F86" s="64" t="s">
        <v>800</v>
      </c>
      <c r="G86" s="64" t="s">
        <v>228</v>
      </c>
      <c r="H86" s="64">
        <v>7</v>
      </c>
      <c r="I86" s="65">
        <v>250000</v>
      </c>
      <c r="J86" s="107"/>
    </row>
    <row r="87" spans="1:10" ht="17.25">
      <c r="A87" s="63"/>
      <c r="B87" s="64" t="s">
        <v>848</v>
      </c>
      <c r="C87" s="64">
        <v>3559</v>
      </c>
      <c r="D87" s="65" t="s">
        <v>647</v>
      </c>
      <c r="E87" s="65">
        <v>12.5</v>
      </c>
      <c r="F87" s="64" t="s">
        <v>800</v>
      </c>
      <c r="G87" s="64" t="s">
        <v>228</v>
      </c>
      <c r="H87" s="64">
        <v>7</v>
      </c>
      <c r="I87" s="65">
        <v>250000</v>
      </c>
      <c r="J87" s="107"/>
    </row>
    <row r="88" spans="1:10" ht="17.25">
      <c r="A88" s="63"/>
      <c r="B88" s="64" t="s">
        <v>849</v>
      </c>
      <c r="C88" s="64">
        <v>3560</v>
      </c>
      <c r="D88" s="65" t="s">
        <v>647</v>
      </c>
      <c r="E88" s="65">
        <v>14</v>
      </c>
      <c r="F88" s="64" t="s">
        <v>800</v>
      </c>
      <c r="G88" s="64" t="s">
        <v>228</v>
      </c>
      <c r="H88" s="64">
        <v>7</v>
      </c>
      <c r="I88" s="65">
        <v>250000</v>
      </c>
      <c r="J88" s="107"/>
    </row>
    <row r="89" spans="1:10" ht="17.25">
      <c r="A89" s="63"/>
      <c r="B89" s="64" t="s">
        <v>850</v>
      </c>
      <c r="C89" s="64">
        <v>3561</v>
      </c>
      <c r="D89" s="65" t="s">
        <v>647</v>
      </c>
      <c r="E89" s="65">
        <v>13.4</v>
      </c>
      <c r="F89" s="64" t="s">
        <v>800</v>
      </c>
      <c r="G89" s="64" t="s">
        <v>228</v>
      </c>
      <c r="H89" s="64">
        <v>7</v>
      </c>
      <c r="I89" s="65">
        <v>250000</v>
      </c>
      <c r="J89" s="107"/>
    </row>
    <row r="90" spans="1:10" ht="17.25">
      <c r="A90" s="63"/>
      <c r="B90" s="64" t="s">
        <v>851</v>
      </c>
      <c r="C90" s="64">
        <v>3562</v>
      </c>
      <c r="D90" s="65" t="s">
        <v>647</v>
      </c>
      <c r="E90" s="65">
        <v>12.5</v>
      </c>
      <c r="F90" s="64" t="s">
        <v>800</v>
      </c>
      <c r="G90" s="64" t="s">
        <v>228</v>
      </c>
      <c r="H90" s="64">
        <v>7</v>
      </c>
      <c r="I90" s="65">
        <v>250000</v>
      </c>
      <c r="J90" s="107"/>
    </row>
    <row r="91" spans="1:10" ht="17.25">
      <c r="A91" s="63"/>
      <c r="B91" s="64" t="s">
        <v>852</v>
      </c>
      <c r="C91" s="64">
        <v>3563</v>
      </c>
      <c r="D91" s="65" t="s">
        <v>647</v>
      </c>
      <c r="E91" s="65">
        <v>17</v>
      </c>
      <c r="F91" s="64" t="s">
        <v>800</v>
      </c>
      <c r="G91" s="64" t="s">
        <v>228</v>
      </c>
      <c r="H91" s="64">
        <v>7</v>
      </c>
      <c r="I91" s="65">
        <v>250000</v>
      </c>
      <c r="J91" s="107"/>
    </row>
    <row r="92" spans="1:10" ht="17.25">
      <c r="A92" s="63"/>
      <c r="B92" s="64" t="s">
        <v>40</v>
      </c>
      <c r="C92" s="64">
        <v>3564</v>
      </c>
      <c r="D92" s="65" t="s">
        <v>647</v>
      </c>
      <c r="E92" s="65">
        <v>12.5</v>
      </c>
      <c r="F92" s="64" t="s">
        <v>800</v>
      </c>
      <c r="G92" s="64" t="s">
        <v>228</v>
      </c>
      <c r="H92" s="64">
        <v>7</v>
      </c>
      <c r="I92" s="65">
        <v>250000</v>
      </c>
      <c r="J92" s="107"/>
    </row>
    <row r="93" spans="1:10" ht="17.25">
      <c r="A93" s="63"/>
      <c r="B93" s="64" t="s">
        <v>66</v>
      </c>
      <c r="C93" s="64">
        <v>3565</v>
      </c>
      <c r="D93" s="65" t="s">
        <v>647</v>
      </c>
      <c r="E93" s="65">
        <v>12.5</v>
      </c>
      <c r="F93" s="64" t="s">
        <v>800</v>
      </c>
      <c r="G93" s="64" t="s">
        <v>228</v>
      </c>
      <c r="H93" s="64">
        <v>7</v>
      </c>
      <c r="I93" s="65">
        <v>250000</v>
      </c>
      <c r="J93" s="107"/>
    </row>
    <row r="94" spans="1:10" ht="17.25">
      <c r="A94" s="63"/>
      <c r="B94" s="64" t="s">
        <v>67</v>
      </c>
      <c r="C94" s="64">
        <v>3566</v>
      </c>
      <c r="D94" s="65" t="s">
        <v>647</v>
      </c>
      <c r="E94" s="65">
        <v>12.5</v>
      </c>
      <c r="F94" s="64" t="s">
        <v>800</v>
      </c>
      <c r="G94" s="64" t="s">
        <v>228</v>
      </c>
      <c r="H94" s="64">
        <v>7</v>
      </c>
      <c r="I94" s="65">
        <v>250000</v>
      </c>
      <c r="J94" s="107"/>
    </row>
    <row r="95" spans="1:10" ht="17.25">
      <c r="A95" s="63"/>
      <c r="B95" s="64" t="s">
        <v>68</v>
      </c>
      <c r="C95" s="64">
        <v>3567</v>
      </c>
      <c r="D95" s="65" t="s">
        <v>647</v>
      </c>
      <c r="E95" s="65">
        <v>12.5</v>
      </c>
      <c r="F95" s="64" t="s">
        <v>800</v>
      </c>
      <c r="G95" s="64" t="s">
        <v>228</v>
      </c>
      <c r="H95" s="64">
        <v>7</v>
      </c>
      <c r="I95" s="65">
        <v>250000</v>
      </c>
      <c r="J95" s="107"/>
    </row>
    <row r="96" spans="1:10" ht="17.25">
      <c r="A96" s="63"/>
      <c r="B96" s="64" t="s">
        <v>69</v>
      </c>
      <c r="C96" s="64">
        <v>3568</v>
      </c>
      <c r="D96" s="65" t="s">
        <v>647</v>
      </c>
      <c r="E96" s="65">
        <v>12.5</v>
      </c>
      <c r="F96" s="64" t="s">
        <v>800</v>
      </c>
      <c r="G96" s="64" t="s">
        <v>228</v>
      </c>
      <c r="H96" s="64">
        <v>7</v>
      </c>
      <c r="I96" s="65">
        <v>250000</v>
      </c>
      <c r="J96" s="107"/>
    </row>
    <row r="97" spans="1:10" ht="17.25">
      <c r="A97" s="63"/>
      <c r="B97" s="64" t="s">
        <v>70</v>
      </c>
      <c r="C97" s="64">
        <v>3569</v>
      </c>
      <c r="D97" s="65" t="s">
        <v>647</v>
      </c>
      <c r="E97" s="65">
        <v>14</v>
      </c>
      <c r="F97" s="64" t="s">
        <v>800</v>
      </c>
      <c r="G97" s="64" t="s">
        <v>228</v>
      </c>
      <c r="H97" s="64">
        <v>7</v>
      </c>
      <c r="I97" s="65">
        <v>250000</v>
      </c>
      <c r="J97" s="107"/>
    </row>
    <row r="98" spans="1:10" ht="17.25">
      <c r="A98" s="63"/>
      <c r="B98" s="64" t="s">
        <v>71</v>
      </c>
      <c r="C98" s="64">
        <v>3570</v>
      </c>
      <c r="D98" s="65" t="s">
        <v>647</v>
      </c>
      <c r="E98" s="65">
        <v>12.5</v>
      </c>
      <c r="F98" s="64" t="s">
        <v>800</v>
      </c>
      <c r="G98" s="64" t="s">
        <v>228</v>
      </c>
      <c r="H98" s="64">
        <v>7</v>
      </c>
      <c r="I98" s="65">
        <v>250000</v>
      </c>
      <c r="J98" s="107"/>
    </row>
    <row r="99" spans="1:10" ht="17.25">
      <c r="A99" s="63"/>
      <c r="B99" s="64" t="s">
        <v>72</v>
      </c>
      <c r="C99" s="64">
        <v>3571</v>
      </c>
      <c r="D99" s="65" t="s">
        <v>647</v>
      </c>
      <c r="E99" s="65">
        <v>12.5</v>
      </c>
      <c r="F99" s="64" t="s">
        <v>800</v>
      </c>
      <c r="G99" s="64" t="s">
        <v>228</v>
      </c>
      <c r="H99" s="64">
        <v>7</v>
      </c>
      <c r="I99" s="65">
        <v>250000</v>
      </c>
      <c r="J99" s="107"/>
    </row>
    <row r="100" spans="1:10" ht="17.25">
      <c r="A100" s="63"/>
      <c r="B100" s="64" t="s">
        <v>73</v>
      </c>
      <c r="C100" s="64">
        <v>3572</v>
      </c>
      <c r="D100" s="65" t="s">
        <v>647</v>
      </c>
      <c r="E100" s="65">
        <v>12</v>
      </c>
      <c r="F100" s="64" t="s">
        <v>800</v>
      </c>
      <c r="G100" s="64" t="s">
        <v>228</v>
      </c>
      <c r="H100" s="64">
        <v>7</v>
      </c>
      <c r="I100" s="65">
        <v>250000</v>
      </c>
      <c r="J100" s="107"/>
    </row>
    <row r="101" spans="1:10" ht="17.25">
      <c r="A101" s="63"/>
      <c r="B101" s="64" t="s">
        <v>74</v>
      </c>
      <c r="C101" s="64">
        <v>3573</v>
      </c>
      <c r="D101" s="65" t="s">
        <v>647</v>
      </c>
      <c r="E101" s="65">
        <v>13.25</v>
      </c>
      <c r="F101" s="64" t="s">
        <v>800</v>
      </c>
      <c r="G101" s="64" t="s">
        <v>228</v>
      </c>
      <c r="H101" s="64">
        <v>7</v>
      </c>
      <c r="I101" s="65">
        <v>250000</v>
      </c>
      <c r="J101" s="107"/>
    </row>
    <row r="102" spans="1:10" ht="17.25">
      <c r="A102" s="63"/>
      <c r="B102" s="64" t="s">
        <v>75</v>
      </c>
      <c r="C102" s="64">
        <v>3574</v>
      </c>
      <c r="D102" s="65" t="s">
        <v>647</v>
      </c>
      <c r="E102" s="65">
        <v>13.25</v>
      </c>
      <c r="F102" s="64" t="s">
        <v>800</v>
      </c>
      <c r="G102" s="64" t="s">
        <v>228</v>
      </c>
      <c r="H102" s="64">
        <v>7</v>
      </c>
      <c r="I102" s="65">
        <v>250000</v>
      </c>
      <c r="J102" s="107"/>
    </row>
    <row r="103" spans="1:10" ht="17.25">
      <c r="A103" s="63"/>
      <c r="B103" s="64" t="s">
        <v>76</v>
      </c>
      <c r="C103" s="64">
        <v>3575</v>
      </c>
      <c r="D103" s="65" t="s">
        <v>647</v>
      </c>
      <c r="E103" s="65">
        <v>12.5</v>
      </c>
      <c r="F103" s="64" t="s">
        <v>800</v>
      </c>
      <c r="G103" s="64" t="s">
        <v>228</v>
      </c>
      <c r="H103" s="64">
        <v>7</v>
      </c>
      <c r="I103" s="65">
        <v>250000</v>
      </c>
      <c r="J103" s="107"/>
    </row>
    <row r="104" spans="1:10" ht="17.25">
      <c r="A104" s="63"/>
      <c r="B104" s="64" t="s">
        <v>77</v>
      </c>
      <c r="C104" s="64">
        <v>3576</v>
      </c>
      <c r="D104" s="65" t="s">
        <v>647</v>
      </c>
      <c r="E104" s="65">
        <v>62.7</v>
      </c>
      <c r="F104" s="64" t="s">
        <v>78</v>
      </c>
      <c r="G104" s="64" t="s">
        <v>228</v>
      </c>
      <c r="H104" s="64">
        <v>7</v>
      </c>
      <c r="I104" s="65">
        <v>1570000</v>
      </c>
      <c r="J104" s="107"/>
    </row>
    <row r="105" spans="1:10" ht="17.25">
      <c r="A105" s="63"/>
      <c r="B105" s="64" t="s">
        <v>79</v>
      </c>
      <c r="C105" s="64">
        <v>3577</v>
      </c>
      <c r="D105" s="65" t="s">
        <v>647</v>
      </c>
      <c r="E105" s="65">
        <v>51.2</v>
      </c>
      <c r="F105" s="64" t="s">
        <v>78</v>
      </c>
      <c r="G105" s="64" t="s">
        <v>228</v>
      </c>
      <c r="H105" s="64">
        <v>7</v>
      </c>
      <c r="I105" s="65">
        <v>1280000</v>
      </c>
      <c r="J105" s="107"/>
    </row>
    <row r="106" spans="1:10" ht="17.25">
      <c r="A106" s="63"/>
      <c r="B106" s="64" t="s">
        <v>80</v>
      </c>
      <c r="C106" s="64">
        <v>3578</v>
      </c>
      <c r="D106" s="65" t="s">
        <v>647</v>
      </c>
      <c r="E106" s="65">
        <v>56.4</v>
      </c>
      <c r="F106" s="64" t="s">
        <v>78</v>
      </c>
      <c r="G106" s="64" t="s">
        <v>228</v>
      </c>
      <c r="H106" s="64">
        <v>7</v>
      </c>
      <c r="I106" s="65">
        <v>1410000</v>
      </c>
      <c r="J106" s="107"/>
    </row>
    <row r="107" spans="1:10" ht="17.25">
      <c r="A107" s="63"/>
      <c r="B107" s="64" t="s">
        <v>81</v>
      </c>
      <c r="C107" s="64">
        <v>3579</v>
      </c>
      <c r="D107" s="65" t="s">
        <v>647</v>
      </c>
      <c r="E107" s="65">
        <v>33.7</v>
      </c>
      <c r="F107" s="64" t="s">
        <v>78</v>
      </c>
      <c r="G107" s="64" t="s">
        <v>228</v>
      </c>
      <c r="H107" s="64">
        <v>7</v>
      </c>
      <c r="I107" s="65">
        <v>845000</v>
      </c>
      <c r="J107" s="107"/>
    </row>
    <row r="108" spans="1:10" ht="17.25">
      <c r="A108" s="63"/>
      <c r="B108" s="64" t="s">
        <v>82</v>
      </c>
      <c r="C108" s="64">
        <v>3580</v>
      </c>
      <c r="D108" s="65" t="s">
        <v>647</v>
      </c>
      <c r="E108" s="65">
        <v>63.47</v>
      </c>
      <c r="F108" s="64" t="s">
        <v>78</v>
      </c>
      <c r="G108" s="64" t="s">
        <v>228</v>
      </c>
      <c r="H108" s="64">
        <v>7</v>
      </c>
      <c r="I108" s="65">
        <v>1590000</v>
      </c>
      <c r="J108" s="107"/>
    </row>
    <row r="109" spans="1:10" ht="17.25">
      <c r="A109" s="63"/>
      <c r="B109" s="64" t="s">
        <v>83</v>
      </c>
      <c r="C109" s="64">
        <v>3581</v>
      </c>
      <c r="D109" s="65" t="s">
        <v>647</v>
      </c>
      <c r="E109" s="65">
        <v>139.92</v>
      </c>
      <c r="F109" s="64" t="s">
        <v>78</v>
      </c>
      <c r="G109" s="64" t="s">
        <v>228</v>
      </c>
      <c r="H109" s="64">
        <v>7</v>
      </c>
      <c r="I109" s="65">
        <v>3500000</v>
      </c>
      <c r="J109" s="107"/>
    </row>
    <row r="110" spans="1:10" ht="17.25">
      <c r="A110" s="63"/>
      <c r="B110" s="64" t="s">
        <v>84</v>
      </c>
      <c r="C110" s="64">
        <v>3582</v>
      </c>
      <c r="D110" s="65" t="s">
        <v>647</v>
      </c>
      <c r="E110" s="65">
        <v>148.72</v>
      </c>
      <c r="F110" s="64" t="s">
        <v>78</v>
      </c>
      <c r="G110" s="64" t="s">
        <v>228</v>
      </c>
      <c r="H110" s="64">
        <v>7</v>
      </c>
      <c r="I110" s="65">
        <v>5210000</v>
      </c>
      <c r="J110" s="107"/>
    </row>
    <row r="111" spans="1:10" ht="17.25">
      <c r="A111" s="63"/>
      <c r="B111" s="64" t="s">
        <v>85</v>
      </c>
      <c r="C111" s="64">
        <v>3583</v>
      </c>
      <c r="D111" s="65" t="s">
        <v>647</v>
      </c>
      <c r="E111" s="65">
        <v>237.14</v>
      </c>
      <c r="F111" s="64" t="s">
        <v>78</v>
      </c>
      <c r="G111" s="64" t="s">
        <v>228</v>
      </c>
      <c r="H111" s="64">
        <v>7</v>
      </c>
      <c r="I111" s="65">
        <v>7115000</v>
      </c>
      <c r="J111" s="107"/>
    </row>
    <row r="112" spans="1:10" ht="17.25">
      <c r="A112" s="63"/>
      <c r="B112" s="64" t="s">
        <v>86</v>
      </c>
      <c r="C112" s="64">
        <v>3584</v>
      </c>
      <c r="D112" s="65" t="s">
        <v>647</v>
      </c>
      <c r="E112" s="65">
        <v>124.85</v>
      </c>
      <c r="F112" s="64" t="s">
        <v>78</v>
      </c>
      <c r="G112" s="64" t="s">
        <v>228</v>
      </c>
      <c r="H112" s="64">
        <v>7</v>
      </c>
      <c r="I112" s="65">
        <v>3746000</v>
      </c>
      <c r="J112" s="107"/>
    </row>
    <row r="113" spans="1:10" ht="17.25">
      <c r="A113" s="63"/>
      <c r="B113" s="64" t="s">
        <v>87</v>
      </c>
      <c r="C113" s="64">
        <v>3585</v>
      </c>
      <c r="D113" s="65" t="s">
        <v>647</v>
      </c>
      <c r="E113" s="65">
        <v>82.28</v>
      </c>
      <c r="F113" s="64" t="s">
        <v>78</v>
      </c>
      <c r="G113" s="64" t="s">
        <v>228</v>
      </c>
      <c r="H113" s="64">
        <v>7</v>
      </c>
      <c r="I113" s="65">
        <v>2469000</v>
      </c>
      <c r="J113" s="107"/>
    </row>
    <row r="114" spans="1:10" ht="17.25">
      <c r="A114" s="63"/>
      <c r="B114" s="64" t="s">
        <v>88</v>
      </c>
      <c r="C114" s="64">
        <v>3586</v>
      </c>
      <c r="D114" s="65" t="s">
        <v>647</v>
      </c>
      <c r="E114" s="65">
        <v>33.26</v>
      </c>
      <c r="F114" s="64" t="s">
        <v>78</v>
      </c>
      <c r="G114" s="64" t="s">
        <v>228</v>
      </c>
      <c r="H114" s="64">
        <v>7</v>
      </c>
      <c r="I114" s="65">
        <v>998000</v>
      </c>
      <c r="J114" s="107"/>
    </row>
    <row r="115" spans="1:10" ht="17.25">
      <c r="A115" s="63"/>
      <c r="B115" s="64" t="s">
        <v>89</v>
      </c>
      <c r="C115" s="64">
        <v>3587</v>
      </c>
      <c r="D115" s="65" t="s">
        <v>647</v>
      </c>
      <c r="E115" s="65">
        <v>34.06</v>
      </c>
      <c r="F115" s="64" t="s">
        <v>78</v>
      </c>
      <c r="G115" s="64" t="s">
        <v>228</v>
      </c>
      <c r="H115" s="64">
        <v>7</v>
      </c>
      <c r="I115" s="65">
        <v>1022000</v>
      </c>
      <c r="J115" s="107"/>
    </row>
    <row r="116" spans="1:10" ht="17.25">
      <c r="A116" s="63"/>
      <c r="B116" s="64" t="s">
        <v>90</v>
      </c>
      <c r="C116" s="64">
        <v>3588</v>
      </c>
      <c r="D116" s="65" t="s">
        <v>647</v>
      </c>
      <c r="E116" s="65">
        <v>37.62</v>
      </c>
      <c r="F116" s="64" t="s">
        <v>78</v>
      </c>
      <c r="G116" s="64" t="s">
        <v>228</v>
      </c>
      <c r="H116" s="64">
        <v>7</v>
      </c>
      <c r="I116" s="65">
        <v>1129000</v>
      </c>
      <c r="J116" s="107"/>
    </row>
    <row r="117" spans="1:10" ht="17.25">
      <c r="A117" s="63"/>
      <c r="B117" s="64" t="s">
        <v>91</v>
      </c>
      <c r="C117" s="64">
        <v>3589</v>
      </c>
      <c r="D117" s="65" t="s">
        <v>647</v>
      </c>
      <c r="E117" s="65">
        <v>42.79</v>
      </c>
      <c r="F117" s="64" t="s">
        <v>78</v>
      </c>
      <c r="G117" s="64" t="s">
        <v>228</v>
      </c>
      <c r="H117" s="64">
        <v>7</v>
      </c>
      <c r="I117" s="65">
        <v>1284000</v>
      </c>
      <c r="J117" s="107"/>
    </row>
    <row r="118" spans="1:10" ht="17.25">
      <c r="A118" s="63"/>
      <c r="B118" s="64" t="s">
        <v>92</v>
      </c>
      <c r="C118" s="64">
        <v>3590</v>
      </c>
      <c r="D118" s="65" t="s">
        <v>647</v>
      </c>
      <c r="E118" s="65">
        <v>236.13</v>
      </c>
      <c r="F118" s="64" t="s">
        <v>78</v>
      </c>
      <c r="G118" s="64" t="s">
        <v>228</v>
      </c>
      <c r="H118" s="64">
        <v>7</v>
      </c>
      <c r="I118" s="65">
        <v>7084000</v>
      </c>
      <c r="J118" s="107"/>
    </row>
    <row r="119" spans="1:10" ht="17.25">
      <c r="A119" s="63"/>
      <c r="B119" s="64" t="s">
        <v>93</v>
      </c>
      <c r="C119" s="64">
        <v>3591</v>
      </c>
      <c r="D119" s="65" t="s">
        <v>647</v>
      </c>
      <c r="E119" s="65">
        <v>413.81</v>
      </c>
      <c r="F119" s="64" t="s">
        <v>78</v>
      </c>
      <c r="G119" s="64" t="s">
        <v>228</v>
      </c>
      <c r="H119" s="64">
        <v>7</v>
      </c>
      <c r="I119" s="65">
        <v>13242000</v>
      </c>
      <c r="J119" s="107"/>
    </row>
    <row r="120" spans="1:10" ht="17.25">
      <c r="A120" s="63"/>
      <c r="B120" s="64" t="s">
        <v>94</v>
      </c>
      <c r="C120" s="64" t="s">
        <v>95</v>
      </c>
      <c r="D120" s="65">
        <v>2500</v>
      </c>
      <c r="E120" s="65" t="s">
        <v>647</v>
      </c>
      <c r="F120" s="64" t="s">
        <v>96</v>
      </c>
      <c r="G120" s="64" t="s">
        <v>216</v>
      </c>
      <c r="H120" s="64">
        <v>5</v>
      </c>
      <c r="I120" s="65">
        <v>21250000</v>
      </c>
      <c r="J120" s="107"/>
    </row>
    <row r="121" spans="1:10" ht="17.25">
      <c r="A121" s="63"/>
      <c r="B121" s="64" t="s">
        <v>97</v>
      </c>
      <c r="C121" s="64" t="s">
        <v>98</v>
      </c>
      <c r="D121" s="65">
        <v>405</v>
      </c>
      <c r="E121" s="65" t="s">
        <v>99</v>
      </c>
      <c r="F121" s="64" t="s">
        <v>100</v>
      </c>
      <c r="G121" s="64" t="s">
        <v>215</v>
      </c>
      <c r="H121" s="64">
        <v>2</v>
      </c>
      <c r="I121" s="65">
        <v>5000000</v>
      </c>
      <c r="J121" s="107"/>
    </row>
    <row r="122" spans="1:10" ht="34.5">
      <c r="A122" s="63"/>
      <c r="B122" s="64" t="s">
        <v>2222</v>
      </c>
      <c r="C122" s="64" t="s">
        <v>101</v>
      </c>
      <c r="D122" s="65">
        <v>371</v>
      </c>
      <c r="E122" s="65" t="s">
        <v>624</v>
      </c>
      <c r="F122" s="64" t="s">
        <v>2223</v>
      </c>
      <c r="G122" s="64" t="s">
        <v>216</v>
      </c>
      <c r="H122" s="64">
        <v>5</v>
      </c>
      <c r="I122" s="65">
        <v>4140000</v>
      </c>
      <c r="J122" s="107" t="s">
        <v>2224</v>
      </c>
    </row>
    <row r="123" spans="1:10" ht="17.25">
      <c r="A123" s="63"/>
      <c r="B123" s="64" t="s">
        <v>102</v>
      </c>
      <c r="C123" s="64" t="s">
        <v>103</v>
      </c>
      <c r="D123" s="65">
        <v>393</v>
      </c>
      <c r="E123" s="65">
        <v>105</v>
      </c>
      <c r="F123" s="64" t="s">
        <v>2225</v>
      </c>
      <c r="G123" s="64" t="s">
        <v>215</v>
      </c>
      <c r="H123" s="64">
        <v>2</v>
      </c>
      <c r="I123" s="65">
        <v>2080000</v>
      </c>
      <c r="J123" s="107" t="s">
        <v>2226</v>
      </c>
    </row>
    <row r="124" spans="1:10" ht="17.25">
      <c r="A124" s="63"/>
      <c r="B124" s="64" t="s">
        <v>104</v>
      </c>
      <c r="C124" s="64" t="s">
        <v>105</v>
      </c>
      <c r="D124" s="65">
        <v>1478</v>
      </c>
      <c r="E124" s="65" t="s">
        <v>624</v>
      </c>
      <c r="F124" s="64" t="s">
        <v>2227</v>
      </c>
      <c r="G124" s="64" t="s">
        <v>215</v>
      </c>
      <c r="H124" s="64">
        <v>2</v>
      </c>
      <c r="I124" s="65">
        <v>5820000</v>
      </c>
      <c r="J124" s="107"/>
    </row>
    <row r="125" spans="1:10" ht="17.25">
      <c r="A125" s="63"/>
      <c r="B125" s="64" t="s">
        <v>106</v>
      </c>
      <c r="C125" s="64" t="s">
        <v>107</v>
      </c>
      <c r="D125" s="65">
        <v>347</v>
      </c>
      <c r="E125" s="65" t="s">
        <v>647</v>
      </c>
      <c r="F125" s="64" t="s">
        <v>617</v>
      </c>
      <c r="G125" s="64" t="s">
        <v>214</v>
      </c>
      <c r="H125" s="64">
        <v>1</v>
      </c>
      <c r="I125" s="65">
        <v>2200000</v>
      </c>
      <c r="J125" s="107" t="s">
        <v>108</v>
      </c>
    </row>
    <row r="126" spans="1:10" ht="17.25">
      <c r="A126" s="63"/>
      <c r="B126" s="64" t="s">
        <v>106</v>
      </c>
      <c r="C126" s="64" t="s">
        <v>109</v>
      </c>
      <c r="D126" s="65">
        <v>328</v>
      </c>
      <c r="E126" s="65">
        <v>87</v>
      </c>
      <c r="F126" s="64" t="s">
        <v>110</v>
      </c>
      <c r="G126" s="64" t="s">
        <v>215</v>
      </c>
      <c r="H126" s="64">
        <v>2</v>
      </c>
      <c r="I126" s="65">
        <v>2200000</v>
      </c>
      <c r="J126" s="107" t="s">
        <v>108</v>
      </c>
    </row>
    <row r="127" spans="1:10" ht="34.5">
      <c r="A127" s="63"/>
      <c r="B127" s="64" t="s">
        <v>111</v>
      </c>
      <c r="C127" s="64" t="s">
        <v>112</v>
      </c>
      <c r="D127" s="65">
        <v>630</v>
      </c>
      <c r="E127" s="65">
        <v>315</v>
      </c>
      <c r="F127" s="64" t="s">
        <v>1531</v>
      </c>
      <c r="G127" s="64" t="s">
        <v>215</v>
      </c>
      <c r="H127" s="64">
        <v>2</v>
      </c>
      <c r="I127" s="65">
        <v>5000000</v>
      </c>
      <c r="J127" s="107" t="s">
        <v>1532</v>
      </c>
    </row>
    <row r="128" spans="1:10" ht="17.25">
      <c r="A128" s="63"/>
      <c r="B128" s="64" t="s">
        <v>113</v>
      </c>
      <c r="C128" s="64" t="s">
        <v>114</v>
      </c>
      <c r="D128" s="65">
        <v>91</v>
      </c>
      <c r="E128" s="65" t="s">
        <v>647</v>
      </c>
      <c r="F128" s="64" t="s">
        <v>794</v>
      </c>
      <c r="G128" s="64" t="s">
        <v>214</v>
      </c>
      <c r="H128" s="64">
        <v>1</v>
      </c>
      <c r="I128" s="65">
        <v>410000</v>
      </c>
      <c r="J128" s="107"/>
    </row>
    <row r="129" spans="1:10" ht="17.25">
      <c r="A129" s="63"/>
      <c r="B129" s="64" t="s">
        <v>115</v>
      </c>
      <c r="C129" s="64" t="s">
        <v>116</v>
      </c>
      <c r="D129" s="65">
        <v>56</v>
      </c>
      <c r="E129" s="65" t="s">
        <v>647</v>
      </c>
      <c r="F129" s="64" t="s">
        <v>794</v>
      </c>
      <c r="G129" s="64" t="s">
        <v>214</v>
      </c>
      <c r="H129" s="64">
        <v>1</v>
      </c>
      <c r="I129" s="65">
        <v>255000</v>
      </c>
      <c r="J129" s="107"/>
    </row>
    <row r="130" spans="1:10" ht="17.25">
      <c r="A130" s="63"/>
      <c r="B130" s="64" t="s">
        <v>117</v>
      </c>
      <c r="C130" s="64" t="s">
        <v>118</v>
      </c>
      <c r="D130" s="65">
        <v>84</v>
      </c>
      <c r="E130" s="65" t="s">
        <v>647</v>
      </c>
      <c r="F130" s="64" t="s">
        <v>794</v>
      </c>
      <c r="G130" s="64" t="s">
        <v>214</v>
      </c>
      <c r="H130" s="64">
        <v>1</v>
      </c>
      <c r="I130" s="65">
        <v>620000</v>
      </c>
      <c r="J130" s="107" t="s">
        <v>119</v>
      </c>
    </row>
    <row r="131" spans="1:10" ht="17.25">
      <c r="A131" s="63"/>
      <c r="B131" s="64" t="s">
        <v>120</v>
      </c>
      <c r="C131" s="64" t="s">
        <v>121</v>
      </c>
      <c r="D131" s="65">
        <v>56</v>
      </c>
      <c r="E131" s="65" t="s">
        <v>647</v>
      </c>
      <c r="F131" s="64" t="s">
        <v>794</v>
      </c>
      <c r="G131" s="64" t="s">
        <v>214</v>
      </c>
      <c r="H131" s="64">
        <v>1</v>
      </c>
      <c r="I131" s="65">
        <v>255000</v>
      </c>
      <c r="J131" s="107"/>
    </row>
    <row r="132" spans="1:10" ht="17.25">
      <c r="A132" s="63"/>
      <c r="B132" s="64" t="s">
        <v>122</v>
      </c>
      <c r="C132" s="64" t="s">
        <v>123</v>
      </c>
      <c r="D132" s="65">
        <v>56</v>
      </c>
      <c r="E132" s="65" t="s">
        <v>647</v>
      </c>
      <c r="F132" s="64" t="s">
        <v>794</v>
      </c>
      <c r="G132" s="64" t="s">
        <v>214</v>
      </c>
      <c r="H132" s="64">
        <v>1</v>
      </c>
      <c r="I132" s="65">
        <v>255000</v>
      </c>
      <c r="J132" s="107"/>
    </row>
    <row r="133" spans="1:10" ht="17.25">
      <c r="A133" s="63"/>
      <c r="B133" s="64" t="s">
        <v>124</v>
      </c>
      <c r="C133" s="64" t="s">
        <v>125</v>
      </c>
      <c r="D133" s="65">
        <v>56</v>
      </c>
      <c r="E133" s="65" t="s">
        <v>647</v>
      </c>
      <c r="F133" s="64" t="s">
        <v>794</v>
      </c>
      <c r="G133" s="64" t="s">
        <v>214</v>
      </c>
      <c r="H133" s="64">
        <v>1</v>
      </c>
      <c r="I133" s="65">
        <v>255000</v>
      </c>
      <c r="J133" s="107"/>
    </row>
    <row r="134" spans="1:10" ht="17.25">
      <c r="A134" s="63"/>
      <c r="B134" s="64" t="s">
        <v>126</v>
      </c>
      <c r="C134" s="64" t="s">
        <v>127</v>
      </c>
      <c r="D134" s="65">
        <v>56</v>
      </c>
      <c r="E134" s="65" t="s">
        <v>647</v>
      </c>
      <c r="F134" s="64" t="s">
        <v>794</v>
      </c>
      <c r="G134" s="64" t="s">
        <v>214</v>
      </c>
      <c r="H134" s="64">
        <v>1</v>
      </c>
      <c r="I134" s="65">
        <v>255000</v>
      </c>
      <c r="J134" s="107"/>
    </row>
    <row r="135" spans="1:10" ht="17.25">
      <c r="A135" s="63"/>
      <c r="B135" s="64" t="s">
        <v>128</v>
      </c>
      <c r="C135" s="64" t="s">
        <v>129</v>
      </c>
      <c r="D135" s="65">
        <v>96</v>
      </c>
      <c r="E135" s="65" t="s">
        <v>647</v>
      </c>
      <c r="F135" s="64" t="s">
        <v>794</v>
      </c>
      <c r="G135" s="64" t="s">
        <v>214</v>
      </c>
      <c r="H135" s="64">
        <v>1</v>
      </c>
      <c r="I135" s="65">
        <v>435000</v>
      </c>
      <c r="J135" s="107"/>
    </row>
    <row r="136" spans="1:10" ht="17.25">
      <c r="A136" s="63"/>
      <c r="B136" s="64" t="s">
        <v>130</v>
      </c>
      <c r="C136" s="64" t="s">
        <v>131</v>
      </c>
      <c r="D136" s="65">
        <v>58</v>
      </c>
      <c r="E136" s="65" t="s">
        <v>647</v>
      </c>
      <c r="F136" s="64" t="s">
        <v>794</v>
      </c>
      <c r="G136" s="64" t="s">
        <v>214</v>
      </c>
      <c r="H136" s="64">
        <v>1</v>
      </c>
      <c r="I136" s="65">
        <v>265000</v>
      </c>
      <c r="J136" s="107"/>
    </row>
    <row r="137" spans="1:10" ht="17.25">
      <c r="A137" s="63"/>
      <c r="B137" s="64" t="s">
        <v>132</v>
      </c>
      <c r="C137" s="64" t="s">
        <v>133</v>
      </c>
      <c r="D137" s="65">
        <v>58</v>
      </c>
      <c r="E137" s="65" t="s">
        <v>647</v>
      </c>
      <c r="F137" s="64" t="s">
        <v>794</v>
      </c>
      <c r="G137" s="64" t="s">
        <v>214</v>
      </c>
      <c r="H137" s="64">
        <v>1</v>
      </c>
      <c r="I137" s="65">
        <v>265000</v>
      </c>
      <c r="J137" s="107"/>
    </row>
    <row r="138" spans="1:10" ht="17.25">
      <c r="A138" s="63"/>
      <c r="B138" s="64" t="s">
        <v>134</v>
      </c>
      <c r="C138" s="64" t="s">
        <v>135</v>
      </c>
      <c r="D138" s="65">
        <v>58</v>
      </c>
      <c r="E138" s="65" t="s">
        <v>647</v>
      </c>
      <c r="F138" s="64" t="s">
        <v>794</v>
      </c>
      <c r="G138" s="64" t="s">
        <v>214</v>
      </c>
      <c r="H138" s="64">
        <v>1</v>
      </c>
      <c r="I138" s="65">
        <v>265000</v>
      </c>
      <c r="J138" s="107"/>
    </row>
    <row r="139" spans="1:10" ht="17.25">
      <c r="A139" s="63"/>
      <c r="B139" s="64" t="s">
        <v>136</v>
      </c>
      <c r="C139" s="64" t="s">
        <v>137</v>
      </c>
      <c r="D139" s="65">
        <v>59</v>
      </c>
      <c r="E139" s="65" t="s">
        <v>647</v>
      </c>
      <c r="F139" s="64" t="s">
        <v>794</v>
      </c>
      <c r="G139" s="64" t="s">
        <v>214</v>
      </c>
      <c r="H139" s="64">
        <v>1</v>
      </c>
      <c r="I139" s="65">
        <v>490000</v>
      </c>
      <c r="J139" s="107"/>
    </row>
    <row r="140" spans="1:10" ht="17.25">
      <c r="A140" s="63"/>
      <c r="B140" s="64" t="s">
        <v>138</v>
      </c>
      <c r="C140" s="64" t="s">
        <v>139</v>
      </c>
      <c r="D140" s="65">
        <v>59</v>
      </c>
      <c r="E140" s="65" t="s">
        <v>647</v>
      </c>
      <c r="F140" s="64" t="s">
        <v>794</v>
      </c>
      <c r="G140" s="64" t="s">
        <v>214</v>
      </c>
      <c r="H140" s="64">
        <v>1</v>
      </c>
      <c r="I140" s="65">
        <v>430000</v>
      </c>
      <c r="J140" s="107"/>
    </row>
    <row r="141" spans="1:10" ht="17.25">
      <c r="A141" s="63"/>
      <c r="B141" s="64" t="s">
        <v>140</v>
      </c>
      <c r="C141" s="64" t="s">
        <v>141</v>
      </c>
      <c r="D141" s="65">
        <v>88</v>
      </c>
      <c r="E141" s="65" t="s">
        <v>647</v>
      </c>
      <c r="F141" s="64" t="s">
        <v>794</v>
      </c>
      <c r="G141" s="64" t="s">
        <v>214</v>
      </c>
      <c r="H141" s="64">
        <v>1</v>
      </c>
      <c r="I141" s="65">
        <v>400000</v>
      </c>
      <c r="J141" s="107"/>
    </row>
    <row r="142" spans="1:10" ht="17.25">
      <c r="A142" s="63"/>
      <c r="B142" s="64" t="s">
        <v>142</v>
      </c>
      <c r="C142" s="64" t="s">
        <v>143</v>
      </c>
      <c r="D142" s="65">
        <v>89</v>
      </c>
      <c r="E142" s="65" t="s">
        <v>647</v>
      </c>
      <c r="F142" s="64" t="s">
        <v>794</v>
      </c>
      <c r="G142" s="64" t="s">
        <v>214</v>
      </c>
      <c r="H142" s="64">
        <v>1</v>
      </c>
      <c r="I142" s="65">
        <v>400000</v>
      </c>
      <c r="J142" s="107"/>
    </row>
    <row r="143" spans="1:10" ht="17.25">
      <c r="A143" s="63"/>
      <c r="B143" s="64" t="s">
        <v>144</v>
      </c>
      <c r="C143" s="64" t="s">
        <v>145</v>
      </c>
      <c r="D143" s="65">
        <v>59</v>
      </c>
      <c r="E143" s="65" t="s">
        <v>647</v>
      </c>
      <c r="F143" s="64" t="s">
        <v>794</v>
      </c>
      <c r="G143" s="64" t="s">
        <v>214</v>
      </c>
      <c r="H143" s="64">
        <v>1</v>
      </c>
      <c r="I143" s="65">
        <v>265000</v>
      </c>
      <c r="J143" s="107"/>
    </row>
    <row r="144" spans="1:10" ht="17.25">
      <c r="A144" s="63"/>
      <c r="B144" s="64" t="s">
        <v>146</v>
      </c>
      <c r="C144" s="64" t="s">
        <v>147</v>
      </c>
      <c r="D144" s="65">
        <v>60</v>
      </c>
      <c r="E144" s="65" t="s">
        <v>647</v>
      </c>
      <c r="F144" s="64" t="s">
        <v>794</v>
      </c>
      <c r="G144" s="64" t="s">
        <v>214</v>
      </c>
      <c r="H144" s="64">
        <v>1</v>
      </c>
      <c r="I144" s="65">
        <v>270000</v>
      </c>
      <c r="J144" s="107"/>
    </row>
    <row r="145" spans="1:10" ht="17.25">
      <c r="A145" s="63"/>
      <c r="B145" s="64" t="s">
        <v>148</v>
      </c>
      <c r="C145" s="64" t="s">
        <v>149</v>
      </c>
      <c r="D145" s="65">
        <v>60</v>
      </c>
      <c r="E145" s="65" t="s">
        <v>647</v>
      </c>
      <c r="F145" s="64" t="s">
        <v>794</v>
      </c>
      <c r="G145" s="64" t="s">
        <v>214</v>
      </c>
      <c r="H145" s="64">
        <v>1</v>
      </c>
      <c r="I145" s="65">
        <v>270000</v>
      </c>
      <c r="J145" s="107"/>
    </row>
    <row r="146" spans="1:10" ht="17.25">
      <c r="A146" s="63"/>
      <c r="B146" s="64" t="s">
        <v>150</v>
      </c>
      <c r="C146" s="64" t="s">
        <v>151</v>
      </c>
      <c r="D146" s="65">
        <v>60</v>
      </c>
      <c r="E146" s="65" t="s">
        <v>647</v>
      </c>
      <c r="F146" s="64" t="s">
        <v>794</v>
      </c>
      <c r="G146" s="64" t="s">
        <v>214</v>
      </c>
      <c r="H146" s="64">
        <v>1</v>
      </c>
      <c r="I146" s="65">
        <v>270000</v>
      </c>
      <c r="J146" s="107"/>
    </row>
    <row r="147" spans="1:10" ht="17.25">
      <c r="A147" s="63"/>
      <c r="B147" s="64" t="s">
        <v>152</v>
      </c>
      <c r="C147" s="64" t="s">
        <v>153</v>
      </c>
      <c r="D147" s="65">
        <v>60</v>
      </c>
      <c r="E147" s="65" t="s">
        <v>647</v>
      </c>
      <c r="F147" s="64" t="s">
        <v>794</v>
      </c>
      <c r="G147" s="64" t="s">
        <v>214</v>
      </c>
      <c r="H147" s="64">
        <v>1</v>
      </c>
      <c r="I147" s="65">
        <v>270000</v>
      </c>
      <c r="J147" s="107"/>
    </row>
    <row r="148" spans="1:10" ht="17.25">
      <c r="A148" s="63"/>
      <c r="B148" s="64" t="s">
        <v>154</v>
      </c>
      <c r="C148" s="64" t="s">
        <v>155</v>
      </c>
      <c r="D148" s="65">
        <v>91</v>
      </c>
      <c r="E148" s="65" t="s">
        <v>647</v>
      </c>
      <c r="F148" s="64" t="s">
        <v>794</v>
      </c>
      <c r="G148" s="64" t="s">
        <v>214</v>
      </c>
      <c r="H148" s="64">
        <v>1</v>
      </c>
      <c r="I148" s="65">
        <v>410000</v>
      </c>
      <c r="J148" s="107"/>
    </row>
    <row r="149" spans="1:10" ht="17.25">
      <c r="A149" s="63"/>
      <c r="B149" s="64" t="s">
        <v>156</v>
      </c>
      <c r="C149" s="64" t="s">
        <v>157</v>
      </c>
      <c r="D149" s="65">
        <v>61</v>
      </c>
      <c r="E149" s="65" t="s">
        <v>647</v>
      </c>
      <c r="F149" s="64" t="s">
        <v>794</v>
      </c>
      <c r="G149" s="64" t="s">
        <v>214</v>
      </c>
      <c r="H149" s="64">
        <v>1</v>
      </c>
      <c r="I149" s="65">
        <v>275000</v>
      </c>
      <c r="J149" s="107"/>
    </row>
    <row r="150" spans="1:10" ht="17.25">
      <c r="A150" s="63"/>
      <c r="B150" s="64" t="s">
        <v>158</v>
      </c>
      <c r="C150" s="64" t="s">
        <v>159</v>
      </c>
      <c r="D150" s="65">
        <v>61</v>
      </c>
      <c r="E150" s="65" t="s">
        <v>647</v>
      </c>
      <c r="F150" s="64" t="s">
        <v>794</v>
      </c>
      <c r="G150" s="64" t="s">
        <v>214</v>
      </c>
      <c r="H150" s="64">
        <v>1</v>
      </c>
      <c r="I150" s="65">
        <v>275000</v>
      </c>
      <c r="J150" s="107"/>
    </row>
    <row r="151" spans="1:10" ht="17.25">
      <c r="A151" s="63"/>
      <c r="B151" s="64" t="s">
        <v>160</v>
      </c>
      <c r="C151" s="64" t="s">
        <v>161</v>
      </c>
      <c r="D151" s="65">
        <v>62</v>
      </c>
      <c r="E151" s="65" t="s">
        <v>647</v>
      </c>
      <c r="F151" s="64" t="s">
        <v>794</v>
      </c>
      <c r="G151" s="64" t="s">
        <v>214</v>
      </c>
      <c r="H151" s="64">
        <v>1</v>
      </c>
      <c r="I151" s="65">
        <v>280000</v>
      </c>
      <c r="J151" s="107"/>
    </row>
    <row r="152" spans="1:10" ht="17.25">
      <c r="A152" s="63"/>
      <c r="B152" s="64" t="s">
        <v>162</v>
      </c>
      <c r="C152" s="64" t="s">
        <v>163</v>
      </c>
      <c r="D152" s="65">
        <v>62</v>
      </c>
      <c r="E152" s="65" t="s">
        <v>647</v>
      </c>
      <c r="F152" s="64" t="s">
        <v>794</v>
      </c>
      <c r="G152" s="64" t="s">
        <v>214</v>
      </c>
      <c r="H152" s="64">
        <v>1</v>
      </c>
      <c r="I152" s="65">
        <v>280000</v>
      </c>
      <c r="J152" s="107"/>
    </row>
    <row r="153" spans="1:10" ht="17.25">
      <c r="A153" s="63"/>
      <c r="B153" s="64" t="s">
        <v>164</v>
      </c>
      <c r="C153" s="64" t="s">
        <v>165</v>
      </c>
      <c r="D153" s="65">
        <v>62</v>
      </c>
      <c r="E153" s="65" t="s">
        <v>647</v>
      </c>
      <c r="F153" s="64" t="s">
        <v>794</v>
      </c>
      <c r="G153" s="64" t="s">
        <v>214</v>
      </c>
      <c r="H153" s="64">
        <v>1</v>
      </c>
      <c r="I153" s="65">
        <v>280000</v>
      </c>
      <c r="J153" s="107"/>
    </row>
    <row r="154" spans="1:10" ht="17.25">
      <c r="A154" s="63"/>
      <c r="B154" s="64" t="s">
        <v>166</v>
      </c>
      <c r="C154" s="64" t="s">
        <v>167</v>
      </c>
      <c r="D154" s="65">
        <v>93</v>
      </c>
      <c r="E154" s="65" t="s">
        <v>647</v>
      </c>
      <c r="F154" s="64" t="s">
        <v>794</v>
      </c>
      <c r="G154" s="64" t="s">
        <v>214</v>
      </c>
      <c r="H154" s="64">
        <v>1</v>
      </c>
      <c r="I154" s="65">
        <v>420000</v>
      </c>
      <c r="J154" s="107"/>
    </row>
    <row r="155" spans="1:10" ht="17.25">
      <c r="A155" s="63"/>
      <c r="B155" s="64" t="s">
        <v>168</v>
      </c>
      <c r="C155" s="64" t="s">
        <v>169</v>
      </c>
      <c r="D155" s="65">
        <v>93</v>
      </c>
      <c r="E155" s="65" t="s">
        <v>647</v>
      </c>
      <c r="F155" s="64" t="s">
        <v>794</v>
      </c>
      <c r="G155" s="64" t="s">
        <v>214</v>
      </c>
      <c r="H155" s="64">
        <v>1</v>
      </c>
      <c r="I155" s="65">
        <v>420000</v>
      </c>
      <c r="J155" s="107"/>
    </row>
    <row r="156" spans="1:10" ht="17.25">
      <c r="A156" s="63"/>
      <c r="B156" s="64" t="s">
        <v>170</v>
      </c>
      <c r="C156" s="64" t="s">
        <v>171</v>
      </c>
      <c r="D156" s="65">
        <v>90</v>
      </c>
      <c r="E156" s="65" t="s">
        <v>647</v>
      </c>
      <c r="F156" s="64" t="s">
        <v>794</v>
      </c>
      <c r="G156" s="64" t="s">
        <v>214</v>
      </c>
      <c r="H156" s="64">
        <v>1</v>
      </c>
      <c r="I156" s="65">
        <v>405000</v>
      </c>
      <c r="J156" s="107"/>
    </row>
    <row r="157" spans="1:10" ht="17.25">
      <c r="A157" s="63"/>
      <c r="B157" s="64" t="s">
        <v>172</v>
      </c>
      <c r="C157" s="64" t="s">
        <v>173</v>
      </c>
      <c r="D157" s="65">
        <v>93</v>
      </c>
      <c r="E157" s="65" t="s">
        <v>647</v>
      </c>
      <c r="F157" s="64" t="s">
        <v>794</v>
      </c>
      <c r="G157" s="64" t="s">
        <v>214</v>
      </c>
      <c r="H157" s="64">
        <v>1</v>
      </c>
      <c r="I157" s="65">
        <v>420000</v>
      </c>
      <c r="J157" s="107"/>
    </row>
    <row r="158" spans="1:10" ht="17.25">
      <c r="A158" s="63"/>
      <c r="B158" s="64" t="s">
        <v>174</v>
      </c>
      <c r="C158" s="64" t="s">
        <v>175</v>
      </c>
      <c r="D158" s="65">
        <v>52</v>
      </c>
      <c r="E158" s="65" t="s">
        <v>647</v>
      </c>
      <c r="F158" s="64" t="s">
        <v>794</v>
      </c>
      <c r="G158" s="64" t="s">
        <v>214</v>
      </c>
      <c r="H158" s="64">
        <v>1</v>
      </c>
      <c r="I158" s="65">
        <v>235000</v>
      </c>
      <c r="J158" s="107"/>
    </row>
    <row r="159" spans="1:10" ht="17.25">
      <c r="A159" s="63"/>
      <c r="B159" s="64" t="s">
        <v>176</v>
      </c>
      <c r="C159" s="64" t="s">
        <v>177</v>
      </c>
      <c r="D159" s="65">
        <v>50</v>
      </c>
      <c r="E159" s="65" t="s">
        <v>647</v>
      </c>
      <c r="F159" s="64" t="s">
        <v>794</v>
      </c>
      <c r="G159" s="64" t="s">
        <v>214</v>
      </c>
      <c r="H159" s="64">
        <v>1</v>
      </c>
      <c r="I159" s="65">
        <v>225000</v>
      </c>
      <c r="J159" s="107"/>
    </row>
    <row r="160" spans="1:10" ht="17.25">
      <c r="A160" s="63"/>
      <c r="B160" s="64" t="s">
        <v>178</v>
      </c>
      <c r="C160" s="64" t="s">
        <v>179</v>
      </c>
      <c r="D160" s="65">
        <v>52</v>
      </c>
      <c r="E160" s="65" t="s">
        <v>647</v>
      </c>
      <c r="F160" s="64" t="s">
        <v>794</v>
      </c>
      <c r="G160" s="64" t="s">
        <v>214</v>
      </c>
      <c r="H160" s="64">
        <v>1</v>
      </c>
      <c r="I160" s="65">
        <v>235000</v>
      </c>
      <c r="J160" s="107"/>
    </row>
    <row r="161" spans="1:10" ht="17.25">
      <c r="A161" s="63"/>
      <c r="B161" s="64" t="s">
        <v>180</v>
      </c>
      <c r="C161" s="64" t="s">
        <v>181</v>
      </c>
      <c r="D161" s="65">
        <v>51</v>
      </c>
      <c r="E161" s="65" t="s">
        <v>647</v>
      </c>
      <c r="F161" s="64" t="s">
        <v>794</v>
      </c>
      <c r="G161" s="64" t="s">
        <v>214</v>
      </c>
      <c r="H161" s="64">
        <v>1</v>
      </c>
      <c r="I161" s="65">
        <v>230000</v>
      </c>
      <c r="J161" s="107"/>
    </row>
    <row r="162" spans="1:10" ht="34.5">
      <c r="A162" s="64"/>
      <c r="B162" s="64" t="s">
        <v>182</v>
      </c>
      <c r="C162" s="64" t="s">
        <v>183</v>
      </c>
      <c r="D162" s="65">
        <v>723</v>
      </c>
      <c r="E162" s="65">
        <f>93.35+293+146.5+33.2+23</f>
        <v>589.0500000000001</v>
      </c>
      <c r="F162" s="64" t="s">
        <v>184</v>
      </c>
      <c r="G162" s="64" t="s">
        <v>215</v>
      </c>
      <c r="H162" s="64">
        <v>2</v>
      </c>
      <c r="I162" s="65">
        <v>7000000</v>
      </c>
      <c r="J162" s="107" t="s">
        <v>185</v>
      </c>
    </row>
    <row r="163" spans="1:10" ht="17.25">
      <c r="A163" s="64"/>
      <c r="B163" s="64" t="s">
        <v>186</v>
      </c>
      <c r="C163" s="64" t="s">
        <v>187</v>
      </c>
      <c r="D163" s="75" t="s">
        <v>647</v>
      </c>
      <c r="E163" s="65">
        <v>59.3</v>
      </c>
      <c r="F163" s="64" t="s">
        <v>188</v>
      </c>
      <c r="G163" s="64" t="s">
        <v>229</v>
      </c>
      <c r="H163" s="64">
        <v>3</v>
      </c>
      <c r="I163" s="65">
        <v>1100000</v>
      </c>
      <c r="J163" s="107" t="s">
        <v>189</v>
      </c>
    </row>
    <row r="164" spans="1:10" ht="17.25">
      <c r="A164" s="64"/>
      <c r="B164" s="64" t="s">
        <v>190</v>
      </c>
      <c r="C164" s="64" t="s">
        <v>191</v>
      </c>
      <c r="D164" s="76" t="s">
        <v>647</v>
      </c>
      <c r="E164" s="65">
        <v>59.3</v>
      </c>
      <c r="F164" s="64" t="s">
        <v>188</v>
      </c>
      <c r="G164" s="64" t="s">
        <v>229</v>
      </c>
      <c r="H164" s="64">
        <v>3</v>
      </c>
      <c r="I164" s="65">
        <v>1100000</v>
      </c>
      <c r="J164" s="107" t="s">
        <v>189</v>
      </c>
    </row>
    <row r="165" spans="1:10" ht="17.25">
      <c r="A165" s="64"/>
      <c r="B165" s="64" t="s">
        <v>192</v>
      </c>
      <c r="C165" s="64" t="s">
        <v>193</v>
      </c>
      <c r="D165" s="76" t="s">
        <v>647</v>
      </c>
      <c r="E165" s="65">
        <v>59.3</v>
      </c>
      <c r="F165" s="64" t="s">
        <v>188</v>
      </c>
      <c r="G165" s="64" t="s">
        <v>229</v>
      </c>
      <c r="H165" s="64">
        <v>3</v>
      </c>
      <c r="I165" s="65">
        <v>1100000</v>
      </c>
      <c r="J165" s="107" t="s">
        <v>189</v>
      </c>
    </row>
    <row r="166" spans="1:10" ht="17.25">
      <c r="A166" s="64"/>
      <c r="B166" s="64" t="s">
        <v>194</v>
      </c>
      <c r="C166" s="64" t="s">
        <v>195</v>
      </c>
      <c r="D166" s="76" t="s">
        <v>647</v>
      </c>
      <c r="E166" s="65">
        <v>59.3</v>
      </c>
      <c r="F166" s="64" t="s">
        <v>188</v>
      </c>
      <c r="G166" s="64" t="s">
        <v>229</v>
      </c>
      <c r="H166" s="64">
        <v>3</v>
      </c>
      <c r="I166" s="65">
        <v>1100000</v>
      </c>
      <c r="J166" s="107" t="s">
        <v>189</v>
      </c>
    </row>
    <row r="167" spans="1:10" ht="17.25">
      <c r="A167" s="64"/>
      <c r="B167" s="64" t="s">
        <v>196</v>
      </c>
      <c r="C167" s="64" t="s">
        <v>197</v>
      </c>
      <c r="D167" s="76" t="s">
        <v>647</v>
      </c>
      <c r="E167" s="65">
        <v>59.1</v>
      </c>
      <c r="F167" s="64" t="s">
        <v>188</v>
      </c>
      <c r="G167" s="64" t="s">
        <v>229</v>
      </c>
      <c r="H167" s="64">
        <v>3</v>
      </c>
      <c r="I167" s="65">
        <v>1100000</v>
      </c>
      <c r="J167" s="107" t="s">
        <v>189</v>
      </c>
    </row>
    <row r="168" spans="1:10" ht="17.25">
      <c r="A168" s="64"/>
      <c r="B168" s="64" t="s">
        <v>198</v>
      </c>
      <c r="C168" s="64" t="s">
        <v>199</v>
      </c>
      <c r="D168" s="76" t="s">
        <v>647</v>
      </c>
      <c r="E168" s="65">
        <v>59.3</v>
      </c>
      <c r="F168" s="64" t="s">
        <v>188</v>
      </c>
      <c r="G168" s="64" t="s">
        <v>229</v>
      </c>
      <c r="H168" s="64">
        <v>3</v>
      </c>
      <c r="I168" s="65">
        <v>1100000</v>
      </c>
      <c r="J168" s="107" t="s">
        <v>189</v>
      </c>
    </row>
    <row r="169" spans="1:10" ht="17.25">
      <c r="A169" s="64"/>
      <c r="B169" s="64" t="s">
        <v>200</v>
      </c>
      <c r="C169" s="64" t="s">
        <v>201</v>
      </c>
      <c r="D169" s="76" t="s">
        <v>647</v>
      </c>
      <c r="E169" s="65">
        <v>59.3</v>
      </c>
      <c r="F169" s="64" t="s">
        <v>188</v>
      </c>
      <c r="G169" s="64" t="s">
        <v>229</v>
      </c>
      <c r="H169" s="64">
        <v>3</v>
      </c>
      <c r="I169" s="65">
        <v>1000000</v>
      </c>
      <c r="J169" s="107" t="s">
        <v>189</v>
      </c>
    </row>
    <row r="170" spans="1:10" ht="17.25">
      <c r="A170" s="64"/>
      <c r="B170" s="64" t="s">
        <v>202</v>
      </c>
      <c r="C170" s="64" t="s">
        <v>203</v>
      </c>
      <c r="D170" s="76" t="s">
        <v>647</v>
      </c>
      <c r="E170" s="65">
        <v>59.3</v>
      </c>
      <c r="F170" s="64" t="s">
        <v>188</v>
      </c>
      <c r="G170" s="64" t="s">
        <v>229</v>
      </c>
      <c r="H170" s="64">
        <v>3</v>
      </c>
      <c r="I170" s="65">
        <v>1000000</v>
      </c>
      <c r="J170" s="107" t="s">
        <v>189</v>
      </c>
    </row>
    <row r="171" spans="1:10" ht="17.25">
      <c r="A171" s="64"/>
      <c r="B171" s="64" t="s">
        <v>204</v>
      </c>
      <c r="C171" s="64" t="s">
        <v>205</v>
      </c>
      <c r="D171" s="76" t="s">
        <v>647</v>
      </c>
      <c r="E171" s="65">
        <v>63.6</v>
      </c>
      <c r="F171" s="64" t="s">
        <v>188</v>
      </c>
      <c r="G171" s="64" t="s">
        <v>229</v>
      </c>
      <c r="H171" s="64">
        <v>3</v>
      </c>
      <c r="I171" s="65">
        <v>850000</v>
      </c>
      <c r="J171" s="107" t="s">
        <v>189</v>
      </c>
    </row>
    <row r="172" spans="1:10" ht="17.25">
      <c r="A172" s="64"/>
      <c r="B172" s="64" t="s">
        <v>206</v>
      </c>
      <c r="C172" s="64" t="s">
        <v>207</v>
      </c>
      <c r="D172" s="76" t="s">
        <v>647</v>
      </c>
      <c r="E172" s="65">
        <v>56.5</v>
      </c>
      <c r="F172" s="64" t="s">
        <v>188</v>
      </c>
      <c r="G172" s="64" t="s">
        <v>229</v>
      </c>
      <c r="H172" s="64">
        <v>3</v>
      </c>
      <c r="I172" s="65">
        <v>800000</v>
      </c>
      <c r="J172" s="107" t="s">
        <v>189</v>
      </c>
    </row>
    <row r="173" spans="1:10" ht="69">
      <c r="A173" s="66"/>
      <c r="B173" s="64" t="s">
        <v>208</v>
      </c>
      <c r="C173" s="64" t="s">
        <v>209</v>
      </c>
      <c r="D173" s="65">
        <v>862</v>
      </c>
      <c r="E173" s="65" t="s">
        <v>647</v>
      </c>
      <c r="F173" s="64" t="s">
        <v>230</v>
      </c>
      <c r="G173" s="64" t="s">
        <v>215</v>
      </c>
      <c r="H173" s="64">
        <v>2</v>
      </c>
      <c r="I173" s="65">
        <v>4310000</v>
      </c>
      <c r="J173" s="107" t="s">
        <v>210</v>
      </c>
    </row>
    <row r="174" spans="1:10" ht="17.25">
      <c r="A174" s="67"/>
      <c r="B174" s="67" t="s">
        <v>211</v>
      </c>
      <c r="C174" s="67" t="s">
        <v>212</v>
      </c>
      <c r="D174" s="68">
        <v>222</v>
      </c>
      <c r="E174" s="68" t="s">
        <v>647</v>
      </c>
      <c r="F174" s="67" t="s">
        <v>213</v>
      </c>
      <c r="G174" s="67" t="s">
        <v>215</v>
      </c>
      <c r="H174" s="67"/>
      <c r="I174" s="68">
        <v>910000</v>
      </c>
      <c r="J174" s="109" t="s">
        <v>1000</v>
      </c>
    </row>
    <row r="175" spans="1:10" ht="34.5">
      <c r="A175" s="67"/>
      <c r="B175" s="67" t="s">
        <v>1001</v>
      </c>
      <c r="C175" s="67" t="s">
        <v>1002</v>
      </c>
      <c r="D175" s="68">
        <v>311</v>
      </c>
      <c r="E175" s="68" t="s">
        <v>647</v>
      </c>
      <c r="F175" s="67" t="s">
        <v>1003</v>
      </c>
      <c r="G175" s="67" t="s">
        <v>215</v>
      </c>
      <c r="H175" s="67"/>
      <c r="I175" s="68">
        <v>1600000</v>
      </c>
      <c r="J175" s="109" t="s">
        <v>1004</v>
      </c>
    </row>
    <row r="176" spans="1:10" ht="51.75">
      <c r="A176" s="67"/>
      <c r="B176" s="67" t="s">
        <v>1005</v>
      </c>
      <c r="C176" s="67" t="s">
        <v>1006</v>
      </c>
      <c r="D176" s="68">
        <v>15419</v>
      </c>
      <c r="E176" s="68" t="s">
        <v>647</v>
      </c>
      <c r="F176" s="67" t="s">
        <v>648</v>
      </c>
      <c r="G176" s="67" t="s">
        <v>214</v>
      </c>
      <c r="H176" s="67">
        <v>1</v>
      </c>
      <c r="I176" s="68">
        <v>16000000</v>
      </c>
      <c r="J176" s="109" t="s">
        <v>1007</v>
      </c>
    </row>
    <row r="177" spans="1:10" ht="86.25">
      <c r="A177" s="67"/>
      <c r="B177" s="67" t="s">
        <v>1008</v>
      </c>
      <c r="C177" s="67" t="s">
        <v>1009</v>
      </c>
      <c r="D177" s="68">
        <v>254</v>
      </c>
      <c r="E177" s="68">
        <v>166</v>
      </c>
      <c r="F177" s="67" t="s">
        <v>1010</v>
      </c>
      <c r="G177" s="67" t="s">
        <v>215</v>
      </c>
      <c r="H177" s="67">
        <v>2</v>
      </c>
      <c r="I177" s="68">
        <v>2040000</v>
      </c>
      <c r="J177" s="109" t="s">
        <v>1011</v>
      </c>
    </row>
    <row r="178" spans="1:10" ht="34.5">
      <c r="A178" s="67"/>
      <c r="B178" s="67" t="s">
        <v>1012</v>
      </c>
      <c r="C178" s="67" t="s">
        <v>1013</v>
      </c>
      <c r="D178" s="68">
        <v>375</v>
      </c>
      <c r="E178" s="68" t="s">
        <v>647</v>
      </c>
      <c r="F178" s="67" t="s">
        <v>617</v>
      </c>
      <c r="G178" s="67" t="s">
        <v>214</v>
      </c>
      <c r="H178" s="67"/>
      <c r="I178" s="68">
        <v>2070000</v>
      </c>
      <c r="J178" s="109" t="s">
        <v>1014</v>
      </c>
    </row>
    <row r="179" spans="1:10" ht="17.25">
      <c r="A179" s="67"/>
      <c r="B179" s="69" t="s">
        <v>1015</v>
      </c>
      <c r="C179" s="67" t="s">
        <v>1016</v>
      </c>
      <c r="D179" s="70">
        <v>276</v>
      </c>
      <c r="E179" s="70" t="s">
        <v>647</v>
      </c>
      <c r="F179" s="69" t="s">
        <v>617</v>
      </c>
      <c r="G179" s="69" t="s">
        <v>214</v>
      </c>
      <c r="H179" s="69">
        <v>1</v>
      </c>
      <c r="I179" s="70">
        <v>1720000</v>
      </c>
      <c r="J179" s="110"/>
    </row>
    <row r="180" spans="1:10" ht="51.75">
      <c r="A180" s="67"/>
      <c r="B180" s="69" t="s">
        <v>231</v>
      </c>
      <c r="C180" s="67" t="s">
        <v>232</v>
      </c>
      <c r="D180" s="70">
        <v>2024</v>
      </c>
      <c r="E180" s="70" t="s">
        <v>647</v>
      </c>
      <c r="F180" s="69" t="s">
        <v>233</v>
      </c>
      <c r="G180" s="69" t="s">
        <v>214</v>
      </c>
      <c r="H180" s="69">
        <v>1</v>
      </c>
      <c r="I180" s="70">
        <v>7100000</v>
      </c>
      <c r="J180" s="110" t="s">
        <v>234</v>
      </c>
    </row>
    <row r="181" spans="1:10" ht="17.25">
      <c r="A181" s="67"/>
      <c r="B181" s="67" t="s">
        <v>235</v>
      </c>
      <c r="C181" s="67" t="s">
        <v>236</v>
      </c>
      <c r="D181" s="68">
        <v>440</v>
      </c>
      <c r="E181" s="68" t="s">
        <v>647</v>
      </c>
      <c r="F181" s="67" t="s">
        <v>237</v>
      </c>
      <c r="G181" s="67" t="s">
        <v>214</v>
      </c>
      <c r="H181" s="67">
        <v>1</v>
      </c>
      <c r="I181" s="68">
        <v>1630000</v>
      </c>
      <c r="J181" s="109" t="s">
        <v>238</v>
      </c>
    </row>
    <row r="182" spans="1:10" ht="34.5">
      <c r="A182" s="67"/>
      <c r="B182" s="67" t="s">
        <v>239</v>
      </c>
      <c r="C182" s="67" t="s">
        <v>240</v>
      </c>
      <c r="D182" s="68">
        <v>400</v>
      </c>
      <c r="E182" s="68" t="s">
        <v>647</v>
      </c>
      <c r="F182" s="67" t="s">
        <v>237</v>
      </c>
      <c r="G182" s="67" t="s">
        <v>214</v>
      </c>
      <c r="H182" s="67">
        <v>1</v>
      </c>
      <c r="I182" s="68">
        <v>1480000</v>
      </c>
      <c r="J182" s="109" t="s">
        <v>241</v>
      </c>
    </row>
    <row r="183" spans="1:10" ht="17.25">
      <c r="A183" s="67"/>
      <c r="B183" s="67" t="s">
        <v>242</v>
      </c>
      <c r="C183" s="67" t="s">
        <v>243</v>
      </c>
      <c r="D183" s="68">
        <v>400</v>
      </c>
      <c r="E183" s="68" t="s">
        <v>647</v>
      </c>
      <c r="F183" s="67" t="s">
        <v>237</v>
      </c>
      <c r="G183" s="67" t="s">
        <v>214</v>
      </c>
      <c r="H183" s="67">
        <v>1</v>
      </c>
      <c r="I183" s="68">
        <v>1480000</v>
      </c>
      <c r="J183" s="109" t="s">
        <v>238</v>
      </c>
    </row>
    <row r="184" spans="1:10" ht="51.75">
      <c r="A184" s="67"/>
      <c r="B184" s="67" t="s">
        <v>244</v>
      </c>
      <c r="C184" s="67" t="s">
        <v>245</v>
      </c>
      <c r="D184" s="68">
        <v>400</v>
      </c>
      <c r="E184" s="68" t="s">
        <v>647</v>
      </c>
      <c r="F184" s="67" t="s">
        <v>237</v>
      </c>
      <c r="G184" s="67" t="s">
        <v>214</v>
      </c>
      <c r="H184" s="67">
        <v>1</v>
      </c>
      <c r="I184" s="68">
        <v>1480000</v>
      </c>
      <c r="J184" s="109" t="s">
        <v>246</v>
      </c>
    </row>
    <row r="185" spans="1:10" ht="51.75">
      <c r="A185" s="67"/>
      <c r="B185" s="67" t="s">
        <v>247</v>
      </c>
      <c r="C185" s="67" t="s">
        <v>248</v>
      </c>
      <c r="D185" s="68">
        <v>302</v>
      </c>
      <c r="E185" s="68" t="s">
        <v>647</v>
      </c>
      <c r="F185" s="67" t="s">
        <v>237</v>
      </c>
      <c r="G185" s="67" t="s">
        <v>214</v>
      </c>
      <c r="H185" s="67">
        <v>1</v>
      </c>
      <c r="I185" s="68">
        <v>1180000</v>
      </c>
      <c r="J185" s="109" t="s">
        <v>246</v>
      </c>
    </row>
    <row r="186" spans="1:10" ht="17.25">
      <c r="A186" s="67"/>
      <c r="B186" s="67" t="s">
        <v>249</v>
      </c>
      <c r="C186" s="67" t="s">
        <v>250</v>
      </c>
      <c r="D186" s="68">
        <v>240</v>
      </c>
      <c r="E186" s="68" t="s">
        <v>647</v>
      </c>
      <c r="F186" s="67" t="s">
        <v>237</v>
      </c>
      <c r="G186" s="67" t="s">
        <v>214</v>
      </c>
      <c r="H186" s="67">
        <v>1</v>
      </c>
      <c r="I186" s="68">
        <v>900000</v>
      </c>
      <c r="J186" s="109" t="s">
        <v>238</v>
      </c>
    </row>
    <row r="187" spans="1:10" ht="17.25">
      <c r="A187" s="67"/>
      <c r="B187" s="67" t="s">
        <v>251</v>
      </c>
      <c r="C187" s="67" t="s">
        <v>252</v>
      </c>
      <c r="D187" s="68">
        <v>285</v>
      </c>
      <c r="E187" s="68" t="s">
        <v>647</v>
      </c>
      <c r="F187" s="67" t="s">
        <v>237</v>
      </c>
      <c r="G187" s="67" t="s">
        <v>214</v>
      </c>
      <c r="H187" s="67">
        <v>1</v>
      </c>
      <c r="I187" s="68">
        <v>1060000</v>
      </c>
      <c r="J187" s="109" t="s">
        <v>238</v>
      </c>
    </row>
    <row r="188" spans="1:10" ht="51.75">
      <c r="A188" s="67"/>
      <c r="B188" s="67" t="s">
        <v>253</v>
      </c>
      <c r="C188" s="67" t="s">
        <v>254</v>
      </c>
      <c r="D188" s="68">
        <v>285</v>
      </c>
      <c r="E188" s="68" t="s">
        <v>647</v>
      </c>
      <c r="F188" s="67" t="s">
        <v>237</v>
      </c>
      <c r="G188" s="67" t="s">
        <v>214</v>
      </c>
      <c r="H188" s="67">
        <v>1</v>
      </c>
      <c r="I188" s="68">
        <v>1060000</v>
      </c>
      <c r="J188" s="109" t="s">
        <v>246</v>
      </c>
    </row>
    <row r="189" spans="1:10" ht="34.5">
      <c r="A189" s="67"/>
      <c r="B189" s="69" t="s">
        <v>255</v>
      </c>
      <c r="C189" s="67" t="s">
        <v>256</v>
      </c>
      <c r="D189" s="70">
        <v>216</v>
      </c>
      <c r="E189" s="70">
        <v>170</v>
      </c>
      <c r="F189" s="69" t="s">
        <v>1017</v>
      </c>
      <c r="G189" s="69" t="s">
        <v>215</v>
      </c>
      <c r="H189" s="69">
        <v>2</v>
      </c>
      <c r="I189" s="70">
        <v>2250000</v>
      </c>
      <c r="J189" s="110" t="s">
        <v>257</v>
      </c>
    </row>
    <row r="190" spans="1:10" s="35" customFormat="1" ht="17.25">
      <c r="A190" s="67"/>
      <c r="B190" s="69" t="s">
        <v>16</v>
      </c>
      <c r="C190" s="67" t="s">
        <v>17</v>
      </c>
      <c r="D190" s="70">
        <v>674</v>
      </c>
      <c r="E190" s="70">
        <v>220</v>
      </c>
      <c r="F190" s="69" t="s">
        <v>755</v>
      </c>
      <c r="G190" s="69" t="s">
        <v>215</v>
      </c>
      <c r="H190" s="69">
        <v>2</v>
      </c>
      <c r="I190" s="70">
        <v>5500000</v>
      </c>
      <c r="J190" s="110" t="s">
        <v>18</v>
      </c>
    </row>
    <row r="191" spans="1:10" s="35" customFormat="1" ht="17.25">
      <c r="A191" s="67"/>
      <c r="B191" s="69" t="s">
        <v>19</v>
      </c>
      <c r="C191" s="67" t="s">
        <v>20</v>
      </c>
      <c r="D191" s="70">
        <v>162</v>
      </c>
      <c r="E191" s="70">
        <v>558</v>
      </c>
      <c r="F191" s="69" t="s">
        <v>21</v>
      </c>
      <c r="G191" s="69" t="s">
        <v>220</v>
      </c>
      <c r="H191" s="69">
        <v>6</v>
      </c>
      <c r="I191" s="70">
        <v>8000000</v>
      </c>
      <c r="J191" s="110" t="s">
        <v>22</v>
      </c>
    </row>
    <row r="192" spans="1:10" s="35" customFormat="1" ht="17.25">
      <c r="A192" s="67"/>
      <c r="B192" s="69" t="s">
        <v>23</v>
      </c>
      <c r="C192" s="67" t="s">
        <v>24</v>
      </c>
      <c r="D192" s="70">
        <v>360</v>
      </c>
      <c r="E192" s="70" t="s">
        <v>647</v>
      </c>
      <c r="F192" s="69" t="s">
        <v>25</v>
      </c>
      <c r="G192" s="69" t="s">
        <v>215</v>
      </c>
      <c r="H192" s="69">
        <v>2</v>
      </c>
      <c r="I192" s="70">
        <v>2305000</v>
      </c>
      <c r="J192" s="110" t="s">
        <v>26</v>
      </c>
    </row>
    <row r="193" spans="1:10" ht="17.25">
      <c r="A193" s="67"/>
      <c r="B193" s="69" t="s">
        <v>1533</v>
      </c>
      <c r="C193" s="67" t="s">
        <v>1534</v>
      </c>
      <c r="D193" s="69">
        <v>204</v>
      </c>
      <c r="E193" s="70" t="s">
        <v>624</v>
      </c>
      <c r="F193" s="69" t="s">
        <v>1535</v>
      </c>
      <c r="G193" s="67" t="s">
        <v>215</v>
      </c>
      <c r="H193" s="67">
        <v>2</v>
      </c>
      <c r="I193" s="70">
        <v>1306000</v>
      </c>
      <c r="J193" s="113" t="s">
        <v>1536</v>
      </c>
    </row>
    <row r="194" spans="1:10" s="56" customFormat="1" ht="17.25">
      <c r="A194" s="33"/>
      <c r="B194" s="33" t="s">
        <v>2228</v>
      </c>
      <c r="C194" s="33" t="s">
        <v>2229</v>
      </c>
      <c r="D194" s="60">
        <v>283</v>
      </c>
      <c r="E194" s="60">
        <v>274.75</v>
      </c>
      <c r="F194" s="33" t="s">
        <v>1780</v>
      </c>
      <c r="G194" s="33" t="s">
        <v>215</v>
      </c>
      <c r="H194" s="33">
        <v>2</v>
      </c>
      <c r="I194" s="60">
        <v>2200000</v>
      </c>
      <c r="J194" s="31"/>
    </row>
    <row r="195" spans="1:10" ht="17.25">
      <c r="A195" s="36"/>
      <c r="B195" s="31"/>
      <c r="C195" s="31"/>
      <c r="D195" s="32"/>
      <c r="E195" s="32"/>
      <c r="F195" s="31"/>
      <c r="G195" s="31"/>
      <c r="H195" s="31"/>
      <c r="I195" s="32"/>
      <c r="J195" s="62"/>
    </row>
    <row r="196" spans="1:10" s="52" customFormat="1" ht="17.25">
      <c r="A196" s="74"/>
      <c r="B196" s="54" t="s">
        <v>2230</v>
      </c>
      <c r="C196" s="54"/>
      <c r="D196" s="55"/>
      <c r="E196" s="55"/>
      <c r="F196" s="54"/>
      <c r="G196" s="54"/>
      <c r="H196" s="54"/>
      <c r="I196" s="55"/>
      <c r="J196" s="61"/>
    </row>
    <row r="197" spans="1:10" ht="17.25">
      <c r="A197" s="64" t="s">
        <v>1018</v>
      </c>
      <c r="B197" s="77" t="s">
        <v>2231</v>
      </c>
      <c r="C197" s="77">
        <v>74649</v>
      </c>
      <c r="D197" s="78" t="s">
        <v>624</v>
      </c>
      <c r="E197" s="78">
        <v>374.07</v>
      </c>
      <c r="F197" s="77" t="s">
        <v>371</v>
      </c>
      <c r="G197" s="77" t="s">
        <v>228</v>
      </c>
      <c r="H197" s="77">
        <v>7</v>
      </c>
      <c r="I197" s="78">
        <v>22445000</v>
      </c>
      <c r="J197" s="114" t="s">
        <v>2232</v>
      </c>
    </row>
    <row r="198" spans="1:10" ht="17.25">
      <c r="A198" s="64" t="s">
        <v>1018</v>
      </c>
      <c r="B198" s="77" t="s">
        <v>2233</v>
      </c>
      <c r="C198" s="77">
        <v>74650</v>
      </c>
      <c r="D198" s="78" t="s">
        <v>624</v>
      </c>
      <c r="E198" s="78">
        <v>349.32</v>
      </c>
      <c r="F198" s="77" t="s">
        <v>371</v>
      </c>
      <c r="G198" s="77" t="s">
        <v>228</v>
      </c>
      <c r="H198" s="77">
        <v>7</v>
      </c>
      <c r="I198" s="78">
        <v>21960000</v>
      </c>
      <c r="J198" s="114" t="s">
        <v>2232</v>
      </c>
    </row>
    <row r="199" spans="1:10" ht="17.25">
      <c r="A199" s="64" t="s">
        <v>1018</v>
      </c>
      <c r="B199" s="77" t="s">
        <v>2234</v>
      </c>
      <c r="C199" s="77">
        <v>74651</v>
      </c>
      <c r="D199" s="78" t="s">
        <v>624</v>
      </c>
      <c r="E199" s="78" t="s">
        <v>2235</v>
      </c>
      <c r="F199" s="77" t="s">
        <v>2236</v>
      </c>
      <c r="G199" s="77" t="s">
        <v>228</v>
      </c>
      <c r="H199" s="77">
        <v>7</v>
      </c>
      <c r="I199" s="78">
        <v>2000000</v>
      </c>
      <c r="J199" s="114" t="s">
        <v>2232</v>
      </c>
    </row>
    <row r="200" spans="1:10" ht="17.25">
      <c r="A200" s="64" t="s">
        <v>1018</v>
      </c>
      <c r="B200" s="77" t="s">
        <v>2237</v>
      </c>
      <c r="C200" s="77">
        <v>74652</v>
      </c>
      <c r="D200" s="78" t="s">
        <v>624</v>
      </c>
      <c r="E200" s="78" t="s">
        <v>2235</v>
      </c>
      <c r="F200" s="77" t="s">
        <v>2236</v>
      </c>
      <c r="G200" s="77" t="s">
        <v>228</v>
      </c>
      <c r="H200" s="77">
        <v>7</v>
      </c>
      <c r="I200" s="78">
        <v>2000000</v>
      </c>
      <c r="J200" s="114" t="s">
        <v>2232</v>
      </c>
    </row>
    <row r="201" spans="1:10" ht="17.25">
      <c r="A201" s="64" t="s">
        <v>531</v>
      </c>
      <c r="B201" s="64" t="s">
        <v>532</v>
      </c>
      <c r="C201" s="64" t="s">
        <v>533</v>
      </c>
      <c r="D201" s="65" t="s">
        <v>624</v>
      </c>
      <c r="E201" s="65" t="s">
        <v>624</v>
      </c>
      <c r="F201" s="64" t="s">
        <v>534</v>
      </c>
      <c r="G201" s="64" t="s">
        <v>258</v>
      </c>
      <c r="H201" s="64">
        <v>15</v>
      </c>
      <c r="I201" s="65" t="s">
        <v>535</v>
      </c>
      <c r="J201" s="91"/>
    </row>
    <row r="202" spans="1:10" ht="69">
      <c r="A202" s="63"/>
      <c r="B202" s="64" t="s">
        <v>536</v>
      </c>
      <c r="C202" s="64" t="s">
        <v>537</v>
      </c>
      <c r="D202" s="65" t="s">
        <v>624</v>
      </c>
      <c r="E202" s="65">
        <v>65.56</v>
      </c>
      <c r="F202" s="64" t="s">
        <v>27</v>
      </c>
      <c r="G202" s="64" t="s">
        <v>228</v>
      </c>
      <c r="H202" s="64">
        <v>7</v>
      </c>
      <c r="I202" s="65">
        <v>2300000</v>
      </c>
      <c r="J202" s="107" t="s">
        <v>28</v>
      </c>
    </row>
    <row r="203" spans="1:10" ht="69">
      <c r="A203" s="63"/>
      <c r="B203" s="64" t="s">
        <v>540</v>
      </c>
      <c r="C203" s="64">
        <v>219629</v>
      </c>
      <c r="D203" s="65">
        <v>1425</v>
      </c>
      <c r="E203" s="65">
        <v>11255.67</v>
      </c>
      <c r="F203" s="64" t="s">
        <v>2238</v>
      </c>
      <c r="G203" s="64" t="s">
        <v>220</v>
      </c>
      <c r="H203" s="64">
        <v>6</v>
      </c>
      <c r="I203" s="65">
        <v>320000000</v>
      </c>
      <c r="J203" s="107" t="s">
        <v>2239</v>
      </c>
    </row>
    <row r="204" spans="1:10" ht="17.25">
      <c r="A204" s="63"/>
      <c r="B204" s="64" t="s">
        <v>541</v>
      </c>
      <c r="C204" s="64" t="s">
        <v>542</v>
      </c>
      <c r="D204" s="79" t="s">
        <v>624</v>
      </c>
      <c r="E204" s="65">
        <f>536.67+12+12+12+12</f>
        <v>584.67</v>
      </c>
      <c r="F204" s="64" t="s">
        <v>543</v>
      </c>
      <c r="G204" s="64" t="s">
        <v>228</v>
      </c>
      <c r="H204" s="64"/>
      <c r="I204" s="65">
        <v>45600000</v>
      </c>
      <c r="J204" s="107"/>
    </row>
    <row r="205" spans="1:10" ht="17.25">
      <c r="A205" s="63"/>
      <c r="B205" s="64" t="s">
        <v>544</v>
      </c>
      <c r="C205" s="64" t="s">
        <v>545</v>
      </c>
      <c r="D205" s="65" t="s">
        <v>624</v>
      </c>
      <c r="E205" s="65">
        <f>121.37+12+12</f>
        <v>145.37</v>
      </c>
      <c r="F205" s="64" t="s">
        <v>2240</v>
      </c>
      <c r="G205" s="64" t="s">
        <v>228</v>
      </c>
      <c r="H205" s="64"/>
      <c r="I205" s="65">
        <v>9800000</v>
      </c>
      <c r="J205" s="107"/>
    </row>
    <row r="206" spans="1:10" ht="17.25">
      <c r="A206" s="63"/>
      <c r="B206" s="64" t="s">
        <v>546</v>
      </c>
      <c r="C206" s="64" t="s">
        <v>547</v>
      </c>
      <c r="D206" s="65"/>
      <c r="E206" s="65">
        <f>111.24+12</f>
        <v>123.24</v>
      </c>
      <c r="F206" s="64" t="s">
        <v>548</v>
      </c>
      <c r="G206" s="64" t="s">
        <v>228</v>
      </c>
      <c r="H206" s="64"/>
      <c r="I206" s="65">
        <v>8450000</v>
      </c>
      <c r="J206" s="107"/>
    </row>
    <row r="207" spans="1:10" ht="17.25">
      <c r="A207" s="63"/>
      <c r="B207" s="64" t="s">
        <v>549</v>
      </c>
      <c r="C207" s="64" t="s">
        <v>550</v>
      </c>
      <c r="D207" s="65" t="s">
        <v>647</v>
      </c>
      <c r="E207" s="65">
        <v>159.49</v>
      </c>
      <c r="F207" s="64" t="s">
        <v>2240</v>
      </c>
      <c r="G207" s="64" t="s">
        <v>228</v>
      </c>
      <c r="H207" s="64"/>
      <c r="I207" s="65">
        <v>10800000</v>
      </c>
      <c r="J207" s="107"/>
    </row>
    <row r="208" spans="1:10" ht="17.25">
      <c r="A208" s="63"/>
      <c r="B208" s="64" t="s">
        <v>551</v>
      </c>
      <c r="C208" s="64" t="s">
        <v>552</v>
      </c>
      <c r="D208" s="65" t="s">
        <v>647</v>
      </c>
      <c r="E208" s="65">
        <f>135.49+12+12</f>
        <v>159.49</v>
      </c>
      <c r="F208" s="64" t="s">
        <v>2240</v>
      </c>
      <c r="G208" s="64" t="s">
        <v>228</v>
      </c>
      <c r="H208" s="64"/>
      <c r="I208" s="65">
        <v>10800000</v>
      </c>
      <c r="J208" s="107"/>
    </row>
    <row r="209" spans="1:10" ht="17.25">
      <c r="A209" s="63"/>
      <c r="B209" s="64" t="s">
        <v>553</v>
      </c>
      <c r="C209" s="64" t="s">
        <v>554</v>
      </c>
      <c r="D209" s="65" t="s">
        <v>647</v>
      </c>
      <c r="E209" s="65">
        <f>111.24+12</f>
        <v>123.24</v>
      </c>
      <c r="F209" s="64" t="s">
        <v>548</v>
      </c>
      <c r="G209" s="64" t="s">
        <v>228</v>
      </c>
      <c r="H209" s="64"/>
      <c r="I209" s="65">
        <v>8450000</v>
      </c>
      <c r="J209" s="107" t="s">
        <v>555</v>
      </c>
    </row>
    <row r="210" spans="1:10" ht="17.25">
      <c r="A210" s="63"/>
      <c r="B210" s="64" t="s">
        <v>556</v>
      </c>
      <c r="C210" s="64" t="s">
        <v>557</v>
      </c>
      <c r="D210" s="65" t="s">
        <v>647</v>
      </c>
      <c r="E210" s="65">
        <f>121.37+12+12</f>
        <v>145.37</v>
      </c>
      <c r="F210" s="64" t="s">
        <v>2240</v>
      </c>
      <c r="G210" s="64" t="s">
        <v>228</v>
      </c>
      <c r="H210" s="64"/>
      <c r="I210" s="65">
        <v>9800000</v>
      </c>
      <c r="J210" s="107"/>
    </row>
    <row r="211" spans="1:10" ht="17.25">
      <c r="A211" s="63"/>
      <c r="B211" s="64" t="s">
        <v>1025</v>
      </c>
      <c r="C211" s="64" t="s">
        <v>1026</v>
      </c>
      <c r="D211" s="65" t="s">
        <v>647</v>
      </c>
      <c r="E211" s="65">
        <f>74.35+12</f>
        <v>86.35</v>
      </c>
      <c r="F211" s="64" t="s">
        <v>548</v>
      </c>
      <c r="G211" s="64" t="s">
        <v>228</v>
      </c>
      <c r="H211" s="64"/>
      <c r="I211" s="65">
        <v>5950000</v>
      </c>
      <c r="J211" s="107"/>
    </row>
    <row r="212" spans="1:10" ht="17.25">
      <c r="A212" s="63"/>
      <c r="B212" s="64" t="s">
        <v>1027</v>
      </c>
      <c r="C212" s="64" t="s">
        <v>1028</v>
      </c>
      <c r="D212" s="65" t="s">
        <v>647</v>
      </c>
      <c r="E212" s="65">
        <v>86.35</v>
      </c>
      <c r="F212" s="64" t="s">
        <v>548</v>
      </c>
      <c r="G212" s="64" t="s">
        <v>228</v>
      </c>
      <c r="H212" s="64"/>
      <c r="I212" s="65">
        <v>5950000</v>
      </c>
      <c r="J212" s="107"/>
    </row>
    <row r="213" spans="1:10" ht="17.25">
      <c r="A213" s="63"/>
      <c r="B213" s="64" t="s">
        <v>1029</v>
      </c>
      <c r="C213" s="64" t="s">
        <v>1030</v>
      </c>
      <c r="D213" s="65" t="s">
        <v>647</v>
      </c>
      <c r="E213" s="65">
        <f>135.49+12+12</f>
        <v>159.49</v>
      </c>
      <c r="F213" s="64" t="s">
        <v>2240</v>
      </c>
      <c r="G213" s="64" t="s">
        <v>228</v>
      </c>
      <c r="H213" s="64"/>
      <c r="I213" s="65">
        <v>10800000</v>
      </c>
      <c r="J213" s="107"/>
    </row>
    <row r="214" spans="1:10" ht="17.25">
      <c r="A214" s="63"/>
      <c r="B214" s="64" t="s">
        <v>1031</v>
      </c>
      <c r="C214" s="64" t="s">
        <v>1032</v>
      </c>
      <c r="D214" s="65" t="s">
        <v>647</v>
      </c>
      <c r="E214" s="65">
        <f>135.49+12+12</f>
        <v>159.49</v>
      </c>
      <c r="F214" s="64" t="s">
        <v>2240</v>
      </c>
      <c r="G214" s="64" t="s">
        <v>228</v>
      </c>
      <c r="H214" s="64"/>
      <c r="I214" s="65">
        <v>10800000</v>
      </c>
      <c r="J214" s="107"/>
    </row>
    <row r="215" spans="1:10" ht="17.25">
      <c r="A215" s="63"/>
      <c r="B215" s="64" t="s">
        <v>1033</v>
      </c>
      <c r="C215" s="64" t="s">
        <v>1034</v>
      </c>
      <c r="D215" s="65" t="s">
        <v>647</v>
      </c>
      <c r="E215" s="65">
        <f>111.24+12</f>
        <v>123.24</v>
      </c>
      <c r="F215" s="64" t="s">
        <v>548</v>
      </c>
      <c r="G215" s="64" t="s">
        <v>228</v>
      </c>
      <c r="H215" s="64"/>
      <c r="I215" s="65">
        <v>8450000</v>
      </c>
      <c r="J215" s="107"/>
    </row>
    <row r="216" spans="1:10" ht="17.25">
      <c r="A216" s="63"/>
      <c r="B216" s="64" t="s">
        <v>1035</v>
      </c>
      <c r="C216" s="64" t="s">
        <v>1036</v>
      </c>
      <c r="D216" s="65" t="s">
        <v>647</v>
      </c>
      <c r="E216" s="65">
        <f>121.37+12+12</f>
        <v>145.37</v>
      </c>
      <c r="F216" s="64" t="s">
        <v>2240</v>
      </c>
      <c r="G216" s="64" t="s">
        <v>228</v>
      </c>
      <c r="H216" s="64"/>
      <c r="I216" s="65">
        <v>9800000</v>
      </c>
      <c r="J216" s="107"/>
    </row>
    <row r="217" spans="1:10" ht="17.25">
      <c r="A217" s="63"/>
      <c r="B217" s="64" t="s">
        <v>1037</v>
      </c>
      <c r="C217" s="64" t="s">
        <v>1038</v>
      </c>
      <c r="D217" s="65" t="s">
        <v>647</v>
      </c>
      <c r="E217" s="65">
        <f>135.49+12+12</f>
        <v>159.49</v>
      </c>
      <c r="F217" s="64" t="s">
        <v>2240</v>
      </c>
      <c r="G217" s="64" t="s">
        <v>228</v>
      </c>
      <c r="H217" s="64"/>
      <c r="I217" s="65">
        <v>10800000</v>
      </c>
      <c r="J217" s="107"/>
    </row>
    <row r="218" spans="1:10" ht="17.25">
      <c r="A218" s="63"/>
      <c r="B218" s="64" t="s">
        <v>1039</v>
      </c>
      <c r="C218" s="64" t="s">
        <v>1040</v>
      </c>
      <c r="D218" s="65" t="s">
        <v>647</v>
      </c>
      <c r="E218" s="65">
        <f>135.49+12+12</f>
        <v>159.49</v>
      </c>
      <c r="F218" s="64" t="s">
        <v>2240</v>
      </c>
      <c r="G218" s="64" t="s">
        <v>228</v>
      </c>
      <c r="H218" s="64"/>
      <c r="I218" s="65">
        <v>10800000</v>
      </c>
      <c r="J218" s="107"/>
    </row>
    <row r="219" spans="1:10" ht="17.25">
      <c r="A219" s="63"/>
      <c r="B219" s="64" t="s">
        <v>1041</v>
      </c>
      <c r="C219" s="64" t="s">
        <v>1042</v>
      </c>
      <c r="D219" s="65" t="s">
        <v>647</v>
      </c>
      <c r="E219" s="65">
        <f>111.24+12</f>
        <v>123.24</v>
      </c>
      <c r="F219" s="64" t="s">
        <v>548</v>
      </c>
      <c r="G219" s="64" t="s">
        <v>228</v>
      </c>
      <c r="H219" s="64"/>
      <c r="I219" s="65">
        <v>8450000</v>
      </c>
      <c r="J219" s="107"/>
    </row>
    <row r="220" spans="1:10" ht="17.25">
      <c r="A220" s="63"/>
      <c r="B220" s="64" t="s">
        <v>1043</v>
      </c>
      <c r="C220" s="64" t="s">
        <v>1044</v>
      </c>
      <c r="D220" s="65">
        <v>111.24</v>
      </c>
      <c r="E220" s="65">
        <f>111.24+12</f>
        <v>123.24</v>
      </c>
      <c r="F220" s="64" t="s">
        <v>548</v>
      </c>
      <c r="G220" s="64" t="s">
        <v>228</v>
      </c>
      <c r="H220" s="64"/>
      <c r="I220" s="65">
        <v>8450000</v>
      </c>
      <c r="J220" s="107"/>
    </row>
    <row r="221" spans="1:10" ht="17.25">
      <c r="A221" s="63"/>
      <c r="B221" s="64" t="s">
        <v>1045</v>
      </c>
      <c r="C221" s="64" t="s">
        <v>1046</v>
      </c>
      <c r="D221" s="65">
        <v>135.49</v>
      </c>
      <c r="E221" s="65">
        <f>135.49+12+12</f>
        <v>159.49</v>
      </c>
      <c r="F221" s="64" t="s">
        <v>2240</v>
      </c>
      <c r="G221" s="64" t="s">
        <v>228</v>
      </c>
      <c r="H221" s="64"/>
      <c r="I221" s="65">
        <v>10800000</v>
      </c>
      <c r="J221" s="107"/>
    </row>
    <row r="222" spans="1:10" ht="17.25">
      <c r="A222" s="63"/>
      <c r="B222" s="64" t="s">
        <v>1047</v>
      </c>
      <c r="C222" s="64" t="s">
        <v>1048</v>
      </c>
      <c r="D222" s="65">
        <v>111.24</v>
      </c>
      <c r="E222" s="65">
        <f>111.24+12</f>
        <v>123.24</v>
      </c>
      <c r="F222" s="64" t="s">
        <v>548</v>
      </c>
      <c r="G222" s="64" t="s">
        <v>228</v>
      </c>
      <c r="H222" s="64"/>
      <c r="I222" s="65">
        <v>8450000</v>
      </c>
      <c r="J222" s="107"/>
    </row>
    <row r="223" spans="1:10" ht="17.25">
      <c r="A223" s="63"/>
      <c r="B223" s="64" t="s">
        <v>1049</v>
      </c>
      <c r="C223" s="64" t="s">
        <v>1050</v>
      </c>
      <c r="D223" s="65">
        <v>135.49</v>
      </c>
      <c r="E223" s="65">
        <f>135.49+12+12</f>
        <v>159.49</v>
      </c>
      <c r="F223" s="64" t="s">
        <v>2240</v>
      </c>
      <c r="G223" s="64" t="s">
        <v>228</v>
      </c>
      <c r="H223" s="64"/>
      <c r="I223" s="65">
        <v>10800000</v>
      </c>
      <c r="J223" s="107"/>
    </row>
    <row r="224" spans="1:10" ht="17.25">
      <c r="A224" s="63"/>
      <c r="B224" s="64" t="s">
        <v>1051</v>
      </c>
      <c r="C224" s="64" t="s">
        <v>1052</v>
      </c>
      <c r="D224" s="65">
        <v>135.49</v>
      </c>
      <c r="E224" s="65">
        <f>135.49+12+12</f>
        <v>159.49</v>
      </c>
      <c r="F224" s="64" t="s">
        <v>2240</v>
      </c>
      <c r="G224" s="64" t="s">
        <v>228</v>
      </c>
      <c r="H224" s="64"/>
      <c r="I224" s="65">
        <v>10800000</v>
      </c>
      <c r="J224" s="107"/>
    </row>
    <row r="225" spans="1:10" ht="17.25">
      <c r="A225" s="63"/>
      <c r="B225" s="64" t="s">
        <v>1053</v>
      </c>
      <c r="C225" s="64" t="s">
        <v>1054</v>
      </c>
      <c r="D225" s="65">
        <v>203.47</v>
      </c>
      <c r="E225" s="65">
        <f>203.47+12+12</f>
        <v>227.47</v>
      </c>
      <c r="F225" s="64" t="s">
        <v>2240</v>
      </c>
      <c r="G225" s="64" t="s">
        <v>228</v>
      </c>
      <c r="H225" s="64"/>
      <c r="I225" s="65">
        <v>16600000</v>
      </c>
      <c r="J225" s="107"/>
    </row>
    <row r="226" spans="1:10" ht="17.25">
      <c r="A226" s="63"/>
      <c r="B226" s="64" t="s">
        <v>1055</v>
      </c>
      <c r="C226" s="64" t="s">
        <v>1056</v>
      </c>
      <c r="D226" s="65">
        <v>203.47</v>
      </c>
      <c r="E226" s="65">
        <f>203.47+12+12</f>
        <v>227.47</v>
      </c>
      <c r="F226" s="64" t="s">
        <v>2240</v>
      </c>
      <c r="G226" s="64" t="s">
        <v>228</v>
      </c>
      <c r="H226" s="64"/>
      <c r="I226" s="65">
        <v>16600000</v>
      </c>
      <c r="J226" s="107"/>
    </row>
    <row r="227" spans="1:10" ht="17.25">
      <c r="A227" s="63"/>
      <c r="B227" s="64" t="s">
        <v>1057</v>
      </c>
      <c r="C227" s="64" t="s">
        <v>1058</v>
      </c>
      <c r="D227" s="65">
        <v>186.08</v>
      </c>
      <c r="E227" s="65">
        <f>186.08+12+12</f>
        <v>210.08</v>
      </c>
      <c r="F227" s="64" t="s">
        <v>2240</v>
      </c>
      <c r="G227" s="64" t="s">
        <v>228</v>
      </c>
      <c r="H227" s="64"/>
      <c r="I227" s="65">
        <v>15300000</v>
      </c>
      <c r="J227" s="107"/>
    </row>
    <row r="228" spans="1:10" ht="17.25">
      <c r="A228" s="63"/>
      <c r="B228" s="64" t="s">
        <v>1059</v>
      </c>
      <c r="C228" s="64" t="s">
        <v>1060</v>
      </c>
      <c r="D228" s="65">
        <v>177.9</v>
      </c>
      <c r="E228" s="65">
        <f>177.9+12+12</f>
        <v>201.9</v>
      </c>
      <c r="F228" s="64" t="s">
        <v>2240</v>
      </c>
      <c r="G228" s="64" t="s">
        <v>228</v>
      </c>
      <c r="H228" s="64"/>
      <c r="I228" s="65">
        <v>14700000</v>
      </c>
      <c r="J228" s="107"/>
    </row>
    <row r="229" spans="1:10" ht="17.25">
      <c r="A229" s="63"/>
      <c r="B229" s="64" t="s">
        <v>1061</v>
      </c>
      <c r="C229" s="64" t="s">
        <v>1062</v>
      </c>
      <c r="D229" s="65">
        <v>171.65</v>
      </c>
      <c r="E229" s="65">
        <f>171.65+12+12</f>
        <v>195.65</v>
      </c>
      <c r="F229" s="64" t="s">
        <v>2240</v>
      </c>
      <c r="G229" s="64" t="s">
        <v>228</v>
      </c>
      <c r="H229" s="64"/>
      <c r="I229" s="65">
        <v>14200000</v>
      </c>
      <c r="J229" s="107"/>
    </row>
    <row r="230" spans="1:10" ht="17.25">
      <c r="A230" s="63"/>
      <c r="B230" s="64" t="s">
        <v>1063</v>
      </c>
      <c r="C230" s="64" t="s">
        <v>1064</v>
      </c>
      <c r="D230" s="65">
        <v>171.65</v>
      </c>
      <c r="E230" s="65">
        <f>171.65+12+12</f>
        <v>195.65</v>
      </c>
      <c r="F230" s="64" t="s">
        <v>2240</v>
      </c>
      <c r="G230" s="64" t="s">
        <v>228</v>
      </c>
      <c r="H230" s="64"/>
      <c r="I230" s="65">
        <v>14200000</v>
      </c>
      <c r="J230" s="107"/>
    </row>
    <row r="231" spans="1:10" ht="17.25">
      <c r="A231" s="63"/>
      <c r="B231" s="64" t="s">
        <v>1065</v>
      </c>
      <c r="C231" s="64" t="s">
        <v>1066</v>
      </c>
      <c r="D231" s="65">
        <v>171.82</v>
      </c>
      <c r="E231" s="65">
        <f>171.82+12+12</f>
        <v>195.82</v>
      </c>
      <c r="F231" s="64" t="s">
        <v>2240</v>
      </c>
      <c r="G231" s="64" t="s">
        <v>228</v>
      </c>
      <c r="H231" s="64"/>
      <c r="I231" s="65">
        <v>16000000</v>
      </c>
      <c r="J231" s="107"/>
    </row>
    <row r="232" spans="1:10" ht="17.25">
      <c r="A232" s="63"/>
      <c r="B232" s="64" t="s">
        <v>1067</v>
      </c>
      <c r="C232" s="64">
        <v>80171</v>
      </c>
      <c r="D232" s="65">
        <v>12</v>
      </c>
      <c r="E232" s="65"/>
      <c r="F232" s="64" t="s">
        <v>1068</v>
      </c>
      <c r="G232" s="64" t="s">
        <v>800</v>
      </c>
      <c r="H232" s="64"/>
      <c r="I232" s="65">
        <v>650000</v>
      </c>
      <c r="J232" s="107"/>
    </row>
    <row r="233" spans="1:10" ht="17.25">
      <c r="A233" s="63"/>
      <c r="B233" s="64" t="s">
        <v>1069</v>
      </c>
      <c r="C233" s="64">
        <v>80172</v>
      </c>
      <c r="D233" s="65">
        <v>12</v>
      </c>
      <c r="E233" s="65"/>
      <c r="F233" s="64" t="s">
        <v>1068</v>
      </c>
      <c r="G233" s="64" t="s">
        <v>800</v>
      </c>
      <c r="H233" s="64"/>
      <c r="I233" s="65">
        <v>650000</v>
      </c>
      <c r="J233" s="107"/>
    </row>
    <row r="234" spans="1:10" ht="17.25">
      <c r="A234" s="63"/>
      <c r="B234" s="64" t="s">
        <v>1071</v>
      </c>
      <c r="C234" s="64">
        <v>81313</v>
      </c>
      <c r="D234" s="65" t="s">
        <v>612</v>
      </c>
      <c r="E234" s="65">
        <v>91.25</v>
      </c>
      <c r="F234" s="64" t="s">
        <v>539</v>
      </c>
      <c r="G234" s="64" t="s">
        <v>228</v>
      </c>
      <c r="H234" s="64">
        <v>7</v>
      </c>
      <c r="I234" s="65">
        <v>3500000</v>
      </c>
      <c r="J234" s="107"/>
    </row>
    <row r="235" spans="1:10" ht="17.25">
      <c r="A235" s="63"/>
      <c r="B235" s="64" t="s">
        <v>1072</v>
      </c>
      <c r="C235" s="64">
        <v>81324</v>
      </c>
      <c r="D235" s="65" t="s">
        <v>612</v>
      </c>
      <c r="E235" s="65">
        <v>91.25</v>
      </c>
      <c r="F235" s="64" t="s">
        <v>539</v>
      </c>
      <c r="G235" s="64" t="s">
        <v>228</v>
      </c>
      <c r="H235" s="64">
        <v>7</v>
      </c>
      <c r="I235" s="65">
        <v>3500000</v>
      </c>
      <c r="J235" s="107"/>
    </row>
    <row r="236" spans="1:10" ht="17.25">
      <c r="A236" s="63"/>
      <c r="B236" s="64" t="s">
        <v>2241</v>
      </c>
      <c r="C236" s="64">
        <v>85016</v>
      </c>
      <c r="D236" s="65">
        <v>55.51</v>
      </c>
      <c r="E236" s="65"/>
      <c r="F236" s="64" t="s">
        <v>78</v>
      </c>
      <c r="G236" s="64" t="s">
        <v>228</v>
      </c>
      <c r="H236" s="64">
        <v>3</v>
      </c>
      <c r="I236" s="65">
        <v>1110000</v>
      </c>
      <c r="J236" s="107" t="s">
        <v>2242</v>
      </c>
    </row>
    <row r="237" spans="1:10" ht="34.5">
      <c r="A237" s="63"/>
      <c r="B237" s="64" t="s">
        <v>1073</v>
      </c>
      <c r="C237" s="64">
        <v>28657</v>
      </c>
      <c r="D237" s="65" t="s">
        <v>624</v>
      </c>
      <c r="E237" s="65" t="s">
        <v>1074</v>
      </c>
      <c r="F237" s="64" t="s">
        <v>1075</v>
      </c>
      <c r="G237" s="64" t="s">
        <v>228</v>
      </c>
      <c r="H237" s="64">
        <v>7</v>
      </c>
      <c r="I237" s="65">
        <v>9980000</v>
      </c>
      <c r="J237" s="107" t="s">
        <v>1076</v>
      </c>
    </row>
    <row r="238" spans="1:10" ht="69">
      <c r="A238" s="63"/>
      <c r="B238" s="64" t="s">
        <v>1077</v>
      </c>
      <c r="C238" s="64">
        <v>219588</v>
      </c>
      <c r="D238" s="65">
        <v>1232</v>
      </c>
      <c r="E238" s="65">
        <v>707</v>
      </c>
      <c r="F238" s="64" t="s">
        <v>671</v>
      </c>
      <c r="G238" s="64" t="s">
        <v>215</v>
      </c>
      <c r="H238" s="64">
        <v>2</v>
      </c>
      <c r="I238" s="65">
        <v>95000000</v>
      </c>
      <c r="J238" s="107" t="s">
        <v>1078</v>
      </c>
    </row>
    <row r="239" spans="1:10" ht="17.25">
      <c r="A239" s="63"/>
      <c r="B239" s="64" t="s">
        <v>1079</v>
      </c>
      <c r="C239" s="64">
        <v>74113</v>
      </c>
      <c r="D239" s="65" t="s">
        <v>647</v>
      </c>
      <c r="E239" s="65">
        <v>220.6</v>
      </c>
      <c r="F239" s="64" t="s">
        <v>1080</v>
      </c>
      <c r="G239" s="64" t="s">
        <v>228</v>
      </c>
      <c r="H239" s="64">
        <v>7</v>
      </c>
      <c r="I239" s="65">
        <v>9937000</v>
      </c>
      <c r="J239" s="107" t="s">
        <v>1081</v>
      </c>
    </row>
    <row r="240" spans="1:10" ht="17.25">
      <c r="A240" s="63"/>
      <c r="B240" s="64" t="s">
        <v>1082</v>
      </c>
      <c r="C240" s="64">
        <v>74114</v>
      </c>
      <c r="D240" s="65" t="s">
        <v>647</v>
      </c>
      <c r="E240" s="65">
        <v>157.68</v>
      </c>
      <c r="F240" s="64" t="s">
        <v>1080</v>
      </c>
      <c r="G240" s="64" t="s">
        <v>228</v>
      </c>
      <c r="H240" s="64">
        <v>7</v>
      </c>
      <c r="I240" s="65">
        <v>7100000</v>
      </c>
      <c r="J240" s="107" t="s">
        <v>1081</v>
      </c>
    </row>
    <row r="241" spans="1:10" ht="17.25">
      <c r="A241" s="63"/>
      <c r="B241" s="64" t="s">
        <v>1083</v>
      </c>
      <c r="C241" s="64">
        <v>74115</v>
      </c>
      <c r="D241" s="65" t="s">
        <v>647</v>
      </c>
      <c r="E241" s="65">
        <v>210.97</v>
      </c>
      <c r="F241" s="64" t="s">
        <v>1080</v>
      </c>
      <c r="G241" s="64" t="s">
        <v>228</v>
      </c>
      <c r="H241" s="64">
        <v>7</v>
      </c>
      <c r="I241" s="65">
        <v>9500000</v>
      </c>
      <c r="J241" s="107" t="s">
        <v>1081</v>
      </c>
    </row>
    <row r="242" spans="1:10" ht="17.25">
      <c r="A242" s="63"/>
      <c r="B242" s="64" t="s">
        <v>1084</v>
      </c>
      <c r="C242" s="64">
        <v>74116</v>
      </c>
      <c r="D242" s="65" t="s">
        <v>647</v>
      </c>
      <c r="E242" s="65">
        <v>133.2</v>
      </c>
      <c r="F242" s="64" t="s">
        <v>1080</v>
      </c>
      <c r="G242" s="64" t="s">
        <v>228</v>
      </c>
      <c r="H242" s="64">
        <v>7</v>
      </c>
      <c r="I242" s="65">
        <v>6000000</v>
      </c>
      <c r="J242" s="107" t="s">
        <v>1081</v>
      </c>
    </row>
    <row r="243" spans="1:10" ht="17.25">
      <c r="A243" s="63"/>
      <c r="B243" s="64" t="s">
        <v>1085</v>
      </c>
      <c r="C243" s="64">
        <v>74118</v>
      </c>
      <c r="D243" s="65" t="s">
        <v>647</v>
      </c>
      <c r="E243" s="65">
        <v>157.44</v>
      </c>
      <c r="F243" s="64" t="s">
        <v>1080</v>
      </c>
      <c r="G243" s="64" t="s">
        <v>228</v>
      </c>
      <c r="H243" s="64">
        <v>7</v>
      </c>
      <c r="I243" s="65">
        <v>7100000</v>
      </c>
      <c r="J243" s="107" t="s">
        <v>1081</v>
      </c>
    </row>
    <row r="244" spans="1:10" ht="17.25">
      <c r="A244" s="63"/>
      <c r="B244" s="64" t="s">
        <v>2243</v>
      </c>
      <c r="C244" s="64" t="s">
        <v>2244</v>
      </c>
      <c r="D244" s="65" t="s">
        <v>624</v>
      </c>
      <c r="E244" s="65">
        <v>275</v>
      </c>
      <c r="F244" s="64" t="s">
        <v>78</v>
      </c>
      <c r="G244" s="64" t="s">
        <v>2245</v>
      </c>
      <c r="H244" s="64">
        <v>3</v>
      </c>
      <c r="I244" s="65">
        <v>15125000</v>
      </c>
      <c r="J244" s="107"/>
    </row>
    <row r="245" spans="1:10" ht="17.25">
      <c r="A245" s="63"/>
      <c r="B245" s="64" t="s">
        <v>1087</v>
      </c>
      <c r="C245" s="64" t="s">
        <v>1088</v>
      </c>
      <c r="D245" s="65">
        <v>228</v>
      </c>
      <c r="E245" s="65">
        <v>118</v>
      </c>
      <c r="F245" s="64" t="s">
        <v>1089</v>
      </c>
      <c r="G245" s="64" t="s">
        <v>219</v>
      </c>
      <c r="H245" s="64">
        <v>2</v>
      </c>
      <c r="I245" s="65">
        <v>7000000</v>
      </c>
      <c r="J245" s="107"/>
    </row>
    <row r="246" spans="1:10" ht="69">
      <c r="A246" s="63"/>
      <c r="B246" s="64" t="s">
        <v>1090</v>
      </c>
      <c r="C246" s="64" t="s">
        <v>1091</v>
      </c>
      <c r="D246" s="65">
        <v>531</v>
      </c>
      <c r="E246" s="65">
        <v>1664</v>
      </c>
      <c r="F246" s="64" t="s">
        <v>1092</v>
      </c>
      <c r="G246" s="64" t="s">
        <v>220</v>
      </c>
      <c r="H246" s="64">
        <v>6</v>
      </c>
      <c r="I246" s="65">
        <v>60000000</v>
      </c>
      <c r="J246" s="107" t="s">
        <v>1093</v>
      </c>
    </row>
    <row r="247" spans="1:10" ht="17.25">
      <c r="A247" s="63"/>
      <c r="B247" s="64" t="s">
        <v>2246</v>
      </c>
      <c r="C247" s="64" t="s">
        <v>2247</v>
      </c>
      <c r="D247" s="65" t="s">
        <v>647</v>
      </c>
      <c r="E247" s="65" t="s">
        <v>2248</v>
      </c>
      <c r="F247" s="64" t="s">
        <v>2249</v>
      </c>
      <c r="G247" s="64" t="s">
        <v>2245</v>
      </c>
      <c r="H247" s="64">
        <v>3</v>
      </c>
      <c r="I247" s="65">
        <f>3300000+3900000</f>
        <v>7200000</v>
      </c>
      <c r="J247" s="107"/>
    </row>
    <row r="248" spans="1:10" ht="17.25">
      <c r="A248" s="63"/>
      <c r="B248" s="64" t="s">
        <v>1094</v>
      </c>
      <c r="C248" s="64" t="s">
        <v>1095</v>
      </c>
      <c r="D248" s="65">
        <v>397</v>
      </c>
      <c r="E248" s="65">
        <v>428.1</v>
      </c>
      <c r="F248" s="64" t="s">
        <v>1096</v>
      </c>
      <c r="G248" s="64" t="s">
        <v>1097</v>
      </c>
      <c r="H248" s="64">
        <v>9</v>
      </c>
      <c r="I248" s="65">
        <v>12000000</v>
      </c>
      <c r="J248" s="107" t="s">
        <v>1098</v>
      </c>
    </row>
    <row r="249" spans="1:10" ht="17.25">
      <c r="A249" s="63"/>
      <c r="B249" s="64" t="s">
        <v>2250</v>
      </c>
      <c r="C249" s="64" t="s">
        <v>2251</v>
      </c>
      <c r="D249" s="65" t="s">
        <v>647</v>
      </c>
      <c r="E249" s="65" t="s">
        <v>2252</v>
      </c>
      <c r="F249" s="64" t="s">
        <v>2253</v>
      </c>
      <c r="G249" s="64" t="s">
        <v>614</v>
      </c>
      <c r="H249" s="64">
        <v>3</v>
      </c>
      <c r="I249" s="65">
        <v>8117000</v>
      </c>
      <c r="J249" s="107"/>
    </row>
    <row r="250" spans="1:10" ht="34.5">
      <c r="A250" s="63"/>
      <c r="B250" s="64" t="s">
        <v>2254</v>
      </c>
      <c r="C250" s="64" t="s">
        <v>2255</v>
      </c>
      <c r="D250" s="65" t="s">
        <v>647</v>
      </c>
      <c r="E250" s="65">
        <v>136.55</v>
      </c>
      <c r="F250" s="64" t="s">
        <v>2256</v>
      </c>
      <c r="G250" s="64" t="s">
        <v>614</v>
      </c>
      <c r="H250" s="64">
        <v>3</v>
      </c>
      <c r="I250" s="65">
        <v>6010000</v>
      </c>
      <c r="J250" s="107" t="s">
        <v>2257</v>
      </c>
    </row>
    <row r="251" spans="1:10" ht="17.25">
      <c r="A251" s="63"/>
      <c r="B251" s="64" t="s">
        <v>2258</v>
      </c>
      <c r="C251" s="64" t="s">
        <v>2259</v>
      </c>
      <c r="D251" s="65" t="s">
        <v>647</v>
      </c>
      <c r="E251" s="65" t="s">
        <v>2260</v>
      </c>
      <c r="F251" s="64" t="s">
        <v>2261</v>
      </c>
      <c r="G251" s="64" t="s">
        <v>614</v>
      </c>
      <c r="H251" s="64">
        <v>3</v>
      </c>
      <c r="I251" s="65">
        <v>1430000</v>
      </c>
      <c r="J251" s="107" t="s">
        <v>2262</v>
      </c>
    </row>
    <row r="252" spans="1:10" ht="17.25">
      <c r="A252" s="63"/>
      <c r="B252" s="64" t="s">
        <v>2263</v>
      </c>
      <c r="C252" s="64">
        <v>43344</v>
      </c>
      <c r="D252" s="65" t="s">
        <v>647</v>
      </c>
      <c r="E252" s="65">
        <v>25.56</v>
      </c>
      <c r="F252" s="64" t="s">
        <v>2264</v>
      </c>
      <c r="G252" s="64" t="s">
        <v>614</v>
      </c>
      <c r="H252" s="64">
        <v>3</v>
      </c>
      <c r="I252" s="65">
        <v>640000</v>
      </c>
      <c r="J252" s="107" t="s">
        <v>2265</v>
      </c>
    </row>
    <row r="253" spans="1:10" ht="17.25">
      <c r="A253" s="63"/>
      <c r="B253" s="64" t="s">
        <v>2266</v>
      </c>
      <c r="C253" s="64">
        <v>43353</v>
      </c>
      <c r="D253" s="65" t="s">
        <v>647</v>
      </c>
      <c r="E253" s="65">
        <v>49.81</v>
      </c>
      <c r="F253" s="64" t="s">
        <v>2264</v>
      </c>
      <c r="G253" s="64" t="s">
        <v>614</v>
      </c>
      <c r="H253" s="64">
        <v>3</v>
      </c>
      <c r="I253" s="65">
        <v>1250000</v>
      </c>
      <c r="J253" s="107" t="s">
        <v>2265</v>
      </c>
    </row>
    <row r="254" spans="1:10" ht="17.25">
      <c r="A254" s="63"/>
      <c r="B254" s="64" t="s">
        <v>2267</v>
      </c>
      <c r="C254" s="64">
        <v>43354</v>
      </c>
      <c r="D254" s="65" t="s">
        <v>647</v>
      </c>
      <c r="E254" s="65">
        <v>47.56</v>
      </c>
      <c r="F254" s="64" t="s">
        <v>2264</v>
      </c>
      <c r="G254" s="64" t="s">
        <v>614</v>
      </c>
      <c r="H254" s="64">
        <v>3</v>
      </c>
      <c r="I254" s="65">
        <v>1190000</v>
      </c>
      <c r="J254" s="107" t="s">
        <v>2265</v>
      </c>
    </row>
    <row r="255" spans="1:10" ht="17.25">
      <c r="A255" s="63"/>
      <c r="B255" s="64" t="s">
        <v>2268</v>
      </c>
      <c r="C255" s="64">
        <v>43355</v>
      </c>
      <c r="D255" s="65" t="s">
        <v>647</v>
      </c>
      <c r="E255" s="65">
        <v>23.36</v>
      </c>
      <c r="F255" s="64" t="s">
        <v>2264</v>
      </c>
      <c r="G255" s="64" t="s">
        <v>614</v>
      </c>
      <c r="H255" s="64">
        <v>3</v>
      </c>
      <c r="I255" s="65">
        <v>585000</v>
      </c>
      <c r="J255" s="107" t="s">
        <v>2265</v>
      </c>
    </row>
    <row r="256" spans="1:10" ht="17.25">
      <c r="A256" s="63"/>
      <c r="B256" s="64" t="s">
        <v>2269</v>
      </c>
      <c r="C256" s="64">
        <v>43346</v>
      </c>
      <c r="D256" s="65" t="s">
        <v>647</v>
      </c>
      <c r="E256" s="65">
        <v>59.7</v>
      </c>
      <c r="F256" s="64" t="s">
        <v>2264</v>
      </c>
      <c r="G256" s="64" t="s">
        <v>614</v>
      </c>
      <c r="H256" s="64">
        <v>3</v>
      </c>
      <c r="I256" s="65">
        <v>1495000</v>
      </c>
      <c r="J256" s="107" t="s">
        <v>2265</v>
      </c>
    </row>
    <row r="257" spans="1:10" ht="17.25">
      <c r="A257" s="63"/>
      <c r="B257" s="64" t="s">
        <v>2270</v>
      </c>
      <c r="C257" s="64">
        <v>43357</v>
      </c>
      <c r="D257" s="65" t="s">
        <v>647</v>
      </c>
      <c r="E257" s="65">
        <v>59.7</v>
      </c>
      <c r="F257" s="64" t="s">
        <v>2264</v>
      </c>
      <c r="G257" s="64" t="s">
        <v>614</v>
      </c>
      <c r="H257" s="64">
        <v>3</v>
      </c>
      <c r="I257" s="65">
        <v>1495000</v>
      </c>
      <c r="J257" s="107" t="s">
        <v>2265</v>
      </c>
    </row>
    <row r="258" spans="1:10" ht="17.25">
      <c r="A258" s="63"/>
      <c r="B258" s="64" t="s">
        <v>2271</v>
      </c>
      <c r="C258" s="64">
        <v>34909</v>
      </c>
      <c r="D258" s="65" t="s">
        <v>647</v>
      </c>
      <c r="E258" s="65">
        <v>21.45</v>
      </c>
      <c r="F258" s="64" t="s">
        <v>2264</v>
      </c>
      <c r="G258" s="64" t="s">
        <v>614</v>
      </c>
      <c r="H258" s="64">
        <v>3</v>
      </c>
      <c r="I258" s="65">
        <v>526000</v>
      </c>
      <c r="J258" s="107" t="s">
        <v>2265</v>
      </c>
    </row>
    <row r="259" spans="1:10" ht="17.25">
      <c r="A259" s="63"/>
      <c r="B259" s="64" t="s">
        <v>1099</v>
      </c>
      <c r="C259" s="64">
        <v>25088</v>
      </c>
      <c r="D259" s="65" t="s">
        <v>647</v>
      </c>
      <c r="E259" s="65">
        <v>23.32</v>
      </c>
      <c r="F259" s="64" t="s">
        <v>1100</v>
      </c>
      <c r="G259" s="64" t="s">
        <v>1101</v>
      </c>
      <c r="H259" s="64">
        <v>9</v>
      </c>
      <c r="I259" s="65">
        <v>950000</v>
      </c>
      <c r="J259" s="107" t="s">
        <v>1102</v>
      </c>
    </row>
    <row r="260" spans="1:10" ht="17.25">
      <c r="A260" s="63"/>
      <c r="B260" s="64" t="s">
        <v>1103</v>
      </c>
      <c r="C260" s="64">
        <v>25089</v>
      </c>
      <c r="D260" s="65" t="s">
        <v>647</v>
      </c>
      <c r="E260" s="65">
        <v>23.32</v>
      </c>
      <c r="F260" s="64" t="s">
        <v>1100</v>
      </c>
      <c r="G260" s="64" t="s">
        <v>1101</v>
      </c>
      <c r="H260" s="64">
        <v>9</v>
      </c>
      <c r="I260" s="65">
        <v>950000</v>
      </c>
      <c r="J260" s="107" t="s">
        <v>1102</v>
      </c>
    </row>
    <row r="261" spans="1:10" ht="17.25">
      <c r="A261" s="63"/>
      <c r="B261" s="64" t="s">
        <v>1104</v>
      </c>
      <c r="C261" s="64">
        <v>25165</v>
      </c>
      <c r="D261" s="65" t="s">
        <v>647</v>
      </c>
      <c r="E261" s="65">
        <v>164.99</v>
      </c>
      <c r="F261" s="64" t="s">
        <v>1100</v>
      </c>
      <c r="G261" s="64" t="s">
        <v>1101</v>
      </c>
      <c r="H261" s="64">
        <v>9</v>
      </c>
      <c r="I261" s="65">
        <v>4125000</v>
      </c>
      <c r="J261" s="107" t="s">
        <v>1102</v>
      </c>
    </row>
    <row r="262" spans="1:10" ht="17.25">
      <c r="A262" s="63"/>
      <c r="B262" s="64" t="s">
        <v>1105</v>
      </c>
      <c r="C262" s="64">
        <v>25087</v>
      </c>
      <c r="D262" s="65" t="s">
        <v>647</v>
      </c>
      <c r="E262" s="65">
        <v>25.32</v>
      </c>
      <c r="F262" s="64" t="s">
        <v>1100</v>
      </c>
      <c r="G262" s="64" t="s">
        <v>1101</v>
      </c>
      <c r="H262" s="64">
        <v>9</v>
      </c>
      <c r="I262" s="65">
        <v>1100000</v>
      </c>
      <c r="J262" s="107" t="s">
        <v>1102</v>
      </c>
    </row>
    <row r="263" spans="1:10" ht="17.25">
      <c r="A263" s="63"/>
      <c r="B263" s="64" t="s">
        <v>1106</v>
      </c>
      <c r="C263" s="64">
        <v>55143</v>
      </c>
      <c r="D263" s="65" t="s">
        <v>647</v>
      </c>
      <c r="E263" s="65">
        <v>26.51</v>
      </c>
      <c r="F263" s="64" t="s">
        <v>1100</v>
      </c>
      <c r="G263" s="64" t="s">
        <v>1101</v>
      </c>
      <c r="H263" s="64">
        <v>9</v>
      </c>
      <c r="I263" s="65">
        <v>1100000</v>
      </c>
      <c r="J263" s="107" t="s">
        <v>1102</v>
      </c>
    </row>
    <row r="264" spans="1:10" ht="17.25">
      <c r="A264" s="63"/>
      <c r="B264" s="64" t="s">
        <v>1107</v>
      </c>
      <c r="C264" s="64">
        <v>36772</v>
      </c>
      <c r="D264" s="65" t="s">
        <v>647</v>
      </c>
      <c r="E264" s="65">
        <v>12.5</v>
      </c>
      <c r="F264" s="64" t="s">
        <v>1108</v>
      </c>
      <c r="G264" s="64" t="s">
        <v>1101</v>
      </c>
      <c r="H264" s="64">
        <v>9</v>
      </c>
      <c r="I264" s="65">
        <v>350000</v>
      </c>
      <c r="J264" s="107" t="s">
        <v>1102</v>
      </c>
    </row>
    <row r="265" spans="1:10" ht="17.25">
      <c r="A265" s="63"/>
      <c r="B265" s="64" t="s">
        <v>1109</v>
      </c>
      <c r="C265" s="64">
        <v>55107</v>
      </c>
      <c r="D265" s="65" t="s">
        <v>647</v>
      </c>
      <c r="E265" s="65">
        <v>12.5</v>
      </c>
      <c r="F265" s="64" t="s">
        <v>1108</v>
      </c>
      <c r="G265" s="64" t="s">
        <v>1101</v>
      </c>
      <c r="H265" s="64">
        <v>9</v>
      </c>
      <c r="I265" s="65">
        <v>350000</v>
      </c>
      <c r="J265" s="107" t="s">
        <v>1102</v>
      </c>
    </row>
    <row r="266" spans="1:10" ht="17.25">
      <c r="A266" s="63"/>
      <c r="B266" s="64" t="s">
        <v>1110</v>
      </c>
      <c r="C266" s="64">
        <v>55106</v>
      </c>
      <c r="D266" s="65" t="s">
        <v>647</v>
      </c>
      <c r="E266" s="65">
        <v>12.5</v>
      </c>
      <c r="F266" s="64" t="s">
        <v>1108</v>
      </c>
      <c r="G266" s="64" t="s">
        <v>1101</v>
      </c>
      <c r="H266" s="64">
        <v>9</v>
      </c>
      <c r="I266" s="65">
        <v>350000</v>
      </c>
      <c r="J266" s="107" t="s">
        <v>1102</v>
      </c>
    </row>
    <row r="267" spans="1:10" ht="17.25">
      <c r="A267" s="63"/>
      <c r="B267" s="64" t="s">
        <v>1111</v>
      </c>
      <c r="C267" s="64">
        <v>55126</v>
      </c>
      <c r="D267" s="65" t="s">
        <v>647</v>
      </c>
      <c r="E267" s="65">
        <v>12.5</v>
      </c>
      <c r="F267" s="64" t="s">
        <v>1108</v>
      </c>
      <c r="G267" s="64" t="s">
        <v>1101</v>
      </c>
      <c r="H267" s="64">
        <v>9</v>
      </c>
      <c r="I267" s="65">
        <v>350000</v>
      </c>
      <c r="J267" s="107" t="s">
        <v>1102</v>
      </c>
    </row>
    <row r="268" spans="1:10" ht="17.25">
      <c r="A268" s="63"/>
      <c r="B268" s="64" t="s">
        <v>1112</v>
      </c>
      <c r="C268" s="64">
        <v>55112</v>
      </c>
      <c r="D268" s="65" t="s">
        <v>647</v>
      </c>
      <c r="E268" s="65">
        <v>12.5</v>
      </c>
      <c r="F268" s="64" t="s">
        <v>1108</v>
      </c>
      <c r="G268" s="64" t="s">
        <v>1101</v>
      </c>
      <c r="H268" s="64">
        <v>9</v>
      </c>
      <c r="I268" s="65">
        <v>350000</v>
      </c>
      <c r="J268" s="107" t="s">
        <v>1102</v>
      </c>
    </row>
    <row r="269" spans="1:10" ht="17.25">
      <c r="A269" s="63"/>
      <c r="B269" s="64" t="s">
        <v>1113</v>
      </c>
      <c r="C269" s="64">
        <v>55113</v>
      </c>
      <c r="D269" s="65" t="s">
        <v>647</v>
      </c>
      <c r="E269" s="65">
        <v>12.5</v>
      </c>
      <c r="F269" s="64" t="s">
        <v>1108</v>
      </c>
      <c r="G269" s="64" t="s">
        <v>1101</v>
      </c>
      <c r="H269" s="64">
        <v>9</v>
      </c>
      <c r="I269" s="65">
        <v>350000</v>
      </c>
      <c r="J269" s="107" t="s">
        <v>1102</v>
      </c>
    </row>
    <row r="270" spans="1:10" ht="34.5">
      <c r="A270" s="63"/>
      <c r="B270" s="64" t="s">
        <v>1537</v>
      </c>
      <c r="C270" s="64">
        <v>217127</v>
      </c>
      <c r="D270" s="65">
        <v>210</v>
      </c>
      <c r="E270" s="65" t="s">
        <v>647</v>
      </c>
      <c r="F270" s="64" t="s">
        <v>1538</v>
      </c>
      <c r="G270" s="64" t="s">
        <v>220</v>
      </c>
      <c r="H270" s="64">
        <v>6</v>
      </c>
      <c r="I270" s="65">
        <v>10500000</v>
      </c>
      <c r="J270" s="107" t="s">
        <v>1539</v>
      </c>
    </row>
    <row r="271" spans="1:10" ht="34.5">
      <c r="A271" s="64"/>
      <c r="B271" s="64" t="s">
        <v>1114</v>
      </c>
      <c r="C271" s="64" t="s">
        <v>1115</v>
      </c>
      <c r="D271" s="65">
        <v>951</v>
      </c>
      <c r="E271" s="65" t="s">
        <v>647</v>
      </c>
      <c r="F271" s="64" t="s">
        <v>1116</v>
      </c>
      <c r="G271" s="64" t="s">
        <v>1117</v>
      </c>
      <c r="H271" s="64">
        <v>5</v>
      </c>
      <c r="I271" s="65">
        <v>47550000</v>
      </c>
      <c r="J271" s="107" t="s">
        <v>1118</v>
      </c>
    </row>
    <row r="272" spans="1:10" ht="34.5">
      <c r="A272" s="64"/>
      <c r="B272" s="64" t="s">
        <v>2272</v>
      </c>
      <c r="C272" s="64">
        <v>82809</v>
      </c>
      <c r="D272" s="65" t="s">
        <v>647</v>
      </c>
      <c r="E272" s="65">
        <v>47.2</v>
      </c>
      <c r="F272" s="64" t="s">
        <v>78</v>
      </c>
      <c r="G272" s="64" t="s">
        <v>356</v>
      </c>
      <c r="H272" s="64">
        <v>3</v>
      </c>
      <c r="I272" s="65">
        <v>1039000</v>
      </c>
      <c r="J272" s="107" t="s">
        <v>2273</v>
      </c>
    </row>
    <row r="273" spans="1:10" ht="34.5">
      <c r="A273" s="64"/>
      <c r="B273" s="64" t="s">
        <v>2274</v>
      </c>
      <c r="C273" s="64">
        <v>82810</v>
      </c>
      <c r="D273" s="65" t="s">
        <v>647</v>
      </c>
      <c r="E273" s="65">
        <v>49.07</v>
      </c>
      <c r="F273" s="64" t="s">
        <v>78</v>
      </c>
      <c r="G273" s="64" t="s">
        <v>356</v>
      </c>
      <c r="H273" s="64">
        <v>3</v>
      </c>
      <c r="I273" s="65">
        <v>1080000</v>
      </c>
      <c r="J273" s="107" t="s">
        <v>2273</v>
      </c>
    </row>
    <row r="274" spans="1:10" ht="34.5">
      <c r="A274" s="64"/>
      <c r="B274" s="64" t="s">
        <v>2275</v>
      </c>
      <c r="C274" s="64">
        <v>82812</v>
      </c>
      <c r="D274" s="65" t="s">
        <v>647</v>
      </c>
      <c r="E274" s="65">
        <v>58.85</v>
      </c>
      <c r="F274" s="64" t="s">
        <v>78</v>
      </c>
      <c r="G274" s="64" t="s">
        <v>356</v>
      </c>
      <c r="H274" s="64">
        <v>3</v>
      </c>
      <c r="I274" s="65">
        <v>1295000</v>
      </c>
      <c r="J274" s="107" t="s">
        <v>2273</v>
      </c>
    </row>
    <row r="275" spans="1:10" ht="34.5">
      <c r="A275" s="64"/>
      <c r="B275" s="64" t="s">
        <v>2276</v>
      </c>
      <c r="C275" s="64">
        <v>82813</v>
      </c>
      <c r="D275" s="65" t="s">
        <v>647</v>
      </c>
      <c r="E275" s="65">
        <v>52.33</v>
      </c>
      <c r="F275" s="64" t="s">
        <v>78</v>
      </c>
      <c r="G275" s="64" t="s">
        <v>356</v>
      </c>
      <c r="H275" s="64">
        <v>3</v>
      </c>
      <c r="I275" s="65">
        <v>1151000</v>
      </c>
      <c r="J275" s="107" t="s">
        <v>2273</v>
      </c>
    </row>
    <row r="276" spans="1:10" ht="34.5">
      <c r="A276" s="64"/>
      <c r="B276" s="64" t="s">
        <v>2277</v>
      </c>
      <c r="C276" s="64">
        <v>82814</v>
      </c>
      <c r="D276" s="65" t="s">
        <v>647</v>
      </c>
      <c r="E276" s="65">
        <v>49.46</v>
      </c>
      <c r="F276" s="64" t="s">
        <v>78</v>
      </c>
      <c r="G276" s="64" t="s">
        <v>356</v>
      </c>
      <c r="H276" s="64">
        <v>3</v>
      </c>
      <c r="I276" s="65">
        <v>1088000</v>
      </c>
      <c r="J276" s="107" t="s">
        <v>2273</v>
      </c>
    </row>
    <row r="277" spans="1:10" ht="34.5">
      <c r="A277" s="64"/>
      <c r="B277" s="64" t="s">
        <v>2278</v>
      </c>
      <c r="C277" s="64">
        <v>82815</v>
      </c>
      <c r="D277" s="65" t="s">
        <v>647</v>
      </c>
      <c r="E277" s="65">
        <v>47.2</v>
      </c>
      <c r="F277" s="64" t="s">
        <v>78</v>
      </c>
      <c r="G277" s="64" t="s">
        <v>356</v>
      </c>
      <c r="H277" s="64">
        <v>3</v>
      </c>
      <c r="I277" s="65">
        <v>1039000</v>
      </c>
      <c r="J277" s="107" t="s">
        <v>2273</v>
      </c>
    </row>
    <row r="278" spans="1:10" ht="34.5">
      <c r="A278" s="64"/>
      <c r="B278" s="64" t="s">
        <v>2279</v>
      </c>
      <c r="C278" s="64">
        <v>82816</v>
      </c>
      <c r="D278" s="65" t="s">
        <v>647</v>
      </c>
      <c r="E278" s="65">
        <v>49.07</v>
      </c>
      <c r="F278" s="64" t="s">
        <v>78</v>
      </c>
      <c r="G278" s="64" t="s">
        <v>356</v>
      </c>
      <c r="H278" s="64">
        <v>3</v>
      </c>
      <c r="I278" s="65">
        <v>1080000</v>
      </c>
      <c r="J278" s="107" t="s">
        <v>2273</v>
      </c>
    </row>
    <row r="279" spans="1:10" ht="34.5">
      <c r="A279" s="64"/>
      <c r="B279" s="64" t="s">
        <v>2280</v>
      </c>
      <c r="C279" s="64">
        <v>82817</v>
      </c>
      <c r="D279" s="65" t="s">
        <v>647</v>
      </c>
      <c r="E279" s="65">
        <v>68.66</v>
      </c>
      <c r="F279" s="64" t="s">
        <v>78</v>
      </c>
      <c r="G279" s="64" t="s">
        <v>356</v>
      </c>
      <c r="H279" s="64">
        <v>3</v>
      </c>
      <c r="I279" s="65">
        <v>1511000</v>
      </c>
      <c r="J279" s="107" t="s">
        <v>2273</v>
      </c>
    </row>
    <row r="280" spans="1:10" ht="34.5">
      <c r="A280" s="64"/>
      <c r="B280" s="64" t="s">
        <v>2281</v>
      </c>
      <c r="C280" s="64">
        <v>82818</v>
      </c>
      <c r="D280" s="65" t="s">
        <v>647</v>
      </c>
      <c r="E280" s="65">
        <v>58.85</v>
      </c>
      <c r="F280" s="64" t="s">
        <v>78</v>
      </c>
      <c r="G280" s="64" t="s">
        <v>356</v>
      </c>
      <c r="H280" s="64">
        <v>3</v>
      </c>
      <c r="I280" s="65">
        <v>1295000</v>
      </c>
      <c r="J280" s="107" t="s">
        <v>2273</v>
      </c>
    </row>
    <row r="281" spans="1:10" ht="34.5">
      <c r="A281" s="64"/>
      <c r="B281" s="64" t="s">
        <v>2282</v>
      </c>
      <c r="C281" s="64">
        <v>82819</v>
      </c>
      <c r="D281" s="65" t="s">
        <v>647</v>
      </c>
      <c r="E281" s="65">
        <v>52.33</v>
      </c>
      <c r="F281" s="64" t="s">
        <v>78</v>
      </c>
      <c r="G281" s="64" t="s">
        <v>356</v>
      </c>
      <c r="H281" s="64">
        <v>3</v>
      </c>
      <c r="I281" s="65">
        <v>1151000</v>
      </c>
      <c r="J281" s="107" t="s">
        <v>2273</v>
      </c>
    </row>
    <row r="282" spans="1:10" ht="34.5">
      <c r="A282" s="64"/>
      <c r="B282" s="64" t="s">
        <v>2283</v>
      </c>
      <c r="C282" s="64">
        <v>82820</v>
      </c>
      <c r="D282" s="65" t="s">
        <v>647</v>
      </c>
      <c r="E282" s="65">
        <v>49.46</v>
      </c>
      <c r="F282" s="64" t="s">
        <v>78</v>
      </c>
      <c r="G282" s="64" t="s">
        <v>356</v>
      </c>
      <c r="H282" s="64">
        <v>3</v>
      </c>
      <c r="I282" s="65">
        <v>1088000</v>
      </c>
      <c r="J282" s="107" t="s">
        <v>2273</v>
      </c>
    </row>
    <row r="283" spans="1:10" ht="34.5">
      <c r="A283" s="64"/>
      <c r="B283" s="64" t="s">
        <v>2284</v>
      </c>
      <c r="C283" s="64">
        <v>82821</v>
      </c>
      <c r="D283" s="65" t="s">
        <v>647</v>
      </c>
      <c r="E283" s="65">
        <v>47.2</v>
      </c>
      <c r="F283" s="64" t="s">
        <v>78</v>
      </c>
      <c r="G283" s="64" t="s">
        <v>356</v>
      </c>
      <c r="H283" s="64">
        <v>3</v>
      </c>
      <c r="I283" s="65">
        <v>1039000</v>
      </c>
      <c r="J283" s="107" t="s">
        <v>2273</v>
      </c>
    </row>
    <row r="284" spans="1:10" ht="34.5">
      <c r="A284" s="64"/>
      <c r="B284" s="64" t="s">
        <v>2285</v>
      </c>
      <c r="C284" s="64">
        <v>82822</v>
      </c>
      <c r="D284" s="65" t="s">
        <v>647</v>
      </c>
      <c r="E284" s="65">
        <v>49.07</v>
      </c>
      <c r="F284" s="64" t="s">
        <v>78</v>
      </c>
      <c r="G284" s="64" t="s">
        <v>356</v>
      </c>
      <c r="H284" s="64">
        <v>3</v>
      </c>
      <c r="I284" s="65">
        <v>1080000</v>
      </c>
      <c r="J284" s="107" t="s">
        <v>2273</v>
      </c>
    </row>
    <row r="285" spans="1:10" ht="34.5">
      <c r="A285" s="64"/>
      <c r="B285" s="64" t="s">
        <v>2286</v>
      </c>
      <c r="C285" s="64">
        <v>82823</v>
      </c>
      <c r="D285" s="65" t="s">
        <v>647</v>
      </c>
      <c r="E285" s="65">
        <v>68.66</v>
      </c>
      <c r="F285" s="64" t="s">
        <v>78</v>
      </c>
      <c r="G285" s="64" t="s">
        <v>356</v>
      </c>
      <c r="H285" s="64">
        <v>3</v>
      </c>
      <c r="I285" s="65">
        <v>1511000</v>
      </c>
      <c r="J285" s="107" t="s">
        <v>2273</v>
      </c>
    </row>
    <row r="286" spans="1:10" ht="34.5">
      <c r="A286" s="64"/>
      <c r="B286" s="64" t="s">
        <v>2287</v>
      </c>
      <c r="C286" s="64">
        <v>82824</v>
      </c>
      <c r="D286" s="65" t="s">
        <v>647</v>
      </c>
      <c r="E286" s="65">
        <v>58.85</v>
      </c>
      <c r="F286" s="64" t="s">
        <v>78</v>
      </c>
      <c r="G286" s="64" t="s">
        <v>356</v>
      </c>
      <c r="H286" s="64">
        <v>3</v>
      </c>
      <c r="I286" s="65">
        <v>1295000</v>
      </c>
      <c r="J286" s="107" t="s">
        <v>2273</v>
      </c>
    </row>
    <row r="287" spans="1:10" ht="34.5">
      <c r="A287" s="64"/>
      <c r="B287" s="64" t="s">
        <v>2288</v>
      </c>
      <c r="C287" s="64">
        <v>82825</v>
      </c>
      <c r="D287" s="65" t="s">
        <v>647</v>
      </c>
      <c r="E287" s="65">
        <v>52.33</v>
      </c>
      <c r="F287" s="64" t="s">
        <v>78</v>
      </c>
      <c r="G287" s="64" t="s">
        <v>356</v>
      </c>
      <c r="H287" s="64">
        <v>3</v>
      </c>
      <c r="I287" s="65">
        <v>1151000</v>
      </c>
      <c r="J287" s="107" t="s">
        <v>2273</v>
      </c>
    </row>
    <row r="288" spans="1:10" ht="34.5">
      <c r="A288" s="64"/>
      <c r="B288" s="64" t="s">
        <v>2289</v>
      </c>
      <c r="C288" s="64">
        <v>82826</v>
      </c>
      <c r="D288" s="65" t="s">
        <v>647</v>
      </c>
      <c r="E288" s="65">
        <v>49.46</v>
      </c>
      <c r="F288" s="64" t="s">
        <v>78</v>
      </c>
      <c r="G288" s="64" t="s">
        <v>356</v>
      </c>
      <c r="H288" s="64">
        <v>3</v>
      </c>
      <c r="I288" s="65">
        <v>1088000</v>
      </c>
      <c r="J288" s="107" t="s">
        <v>2273</v>
      </c>
    </row>
    <row r="289" spans="1:10" ht="34.5">
      <c r="A289" s="64"/>
      <c r="B289" s="64" t="s">
        <v>2290</v>
      </c>
      <c r="C289" s="64">
        <v>82827</v>
      </c>
      <c r="D289" s="65" t="s">
        <v>647</v>
      </c>
      <c r="E289" s="65">
        <v>290.53</v>
      </c>
      <c r="F289" s="64" t="s">
        <v>78</v>
      </c>
      <c r="G289" s="64" t="s">
        <v>356</v>
      </c>
      <c r="H289" s="64">
        <v>3</v>
      </c>
      <c r="I289" s="65">
        <v>7844000</v>
      </c>
      <c r="J289" s="107" t="s">
        <v>2273</v>
      </c>
    </row>
    <row r="290" spans="1:10" ht="17.25">
      <c r="A290" s="64"/>
      <c r="B290" s="64" t="s">
        <v>1133</v>
      </c>
      <c r="C290" s="64">
        <v>102818</v>
      </c>
      <c r="D290" s="65" t="s">
        <v>647</v>
      </c>
      <c r="E290" s="65">
        <v>339.53</v>
      </c>
      <c r="F290" s="64" t="s">
        <v>1134</v>
      </c>
      <c r="G290" s="64" t="s">
        <v>681</v>
      </c>
      <c r="H290" s="64">
        <v>7</v>
      </c>
      <c r="I290" s="65">
        <v>18000000</v>
      </c>
      <c r="J290" s="107"/>
    </row>
    <row r="291" spans="1:10" ht="17.25">
      <c r="A291" s="63"/>
      <c r="B291" s="64" t="s">
        <v>1136</v>
      </c>
      <c r="C291" s="64">
        <v>222923</v>
      </c>
      <c r="D291" s="65">
        <v>190</v>
      </c>
      <c r="E291" s="65">
        <v>720</v>
      </c>
      <c r="F291" s="64" t="s">
        <v>671</v>
      </c>
      <c r="G291" s="64" t="s">
        <v>614</v>
      </c>
      <c r="H291" s="64">
        <v>2</v>
      </c>
      <c r="I291" s="65">
        <v>28000000</v>
      </c>
      <c r="J291" s="107"/>
    </row>
    <row r="292" spans="1:10" ht="17.25">
      <c r="A292" s="64"/>
      <c r="B292" s="64" t="s">
        <v>1137</v>
      </c>
      <c r="C292" s="64" t="s">
        <v>1138</v>
      </c>
      <c r="D292" s="76">
        <v>227.32</v>
      </c>
      <c r="E292" s="65">
        <v>1122</v>
      </c>
      <c r="F292" s="64" t="s">
        <v>1139</v>
      </c>
      <c r="G292" s="64" t="s">
        <v>695</v>
      </c>
      <c r="H292" s="64">
        <v>6</v>
      </c>
      <c r="I292" s="65">
        <v>16500000</v>
      </c>
      <c r="J292" s="107" t="s">
        <v>1140</v>
      </c>
    </row>
    <row r="293" spans="1:10" ht="34.5">
      <c r="A293" s="66"/>
      <c r="B293" s="64" t="s">
        <v>2291</v>
      </c>
      <c r="C293" s="64" t="s">
        <v>2292</v>
      </c>
      <c r="D293" s="65" t="s">
        <v>647</v>
      </c>
      <c r="E293" s="65" t="s">
        <v>2293</v>
      </c>
      <c r="F293" s="64" t="s">
        <v>2261</v>
      </c>
      <c r="G293" s="64" t="s">
        <v>614</v>
      </c>
      <c r="H293" s="64">
        <v>3</v>
      </c>
      <c r="I293" s="65">
        <v>4520000</v>
      </c>
      <c r="J293" s="107" t="s">
        <v>2294</v>
      </c>
    </row>
    <row r="294" spans="1:10" ht="17.25">
      <c r="A294" s="66"/>
      <c r="B294" s="66" t="s">
        <v>357</v>
      </c>
      <c r="C294" s="64">
        <v>186342</v>
      </c>
      <c r="D294" s="65">
        <v>275</v>
      </c>
      <c r="E294" s="65">
        <v>384</v>
      </c>
      <c r="F294" s="64" t="s">
        <v>2295</v>
      </c>
      <c r="G294" s="64" t="s">
        <v>215</v>
      </c>
      <c r="H294" s="64">
        <v>2</v>
      </c>
      <c r="I294" s="65">
        <v>5575000</v>
      </c>
      <c r="J294" s="107" t="s">
        <v>2296</v>
      </c>
    </row>
    <row r="295" spans="1:10" ht="86.25">
      <c r="A295" s="66"/>
      <c r="B295" s="66" t="s">
        <v>358</v>
      </c>
      <c r="C295" s="64">
        <v>215625</v>
      </c>
      <c r="D295" s="65">
        <v>1412</v>
      </c>
      <c r="E295" s="65" t="s">
        <v>624</v>
      </c>
      <c r="F295" s="64" t="s">
        <v>617</v>
      </c>
      <c r="G295" s="64" t="s">
        <v>217</v>
      </c>
      <c r="H295" s="64">
        <v>10</v>
      </c>
      <c r="I295" s="65">
        <v>28240000</v>
      </c>
      <c r="J295" s="107" t="s">
        <v>2297</v>
      </c>
    </row>
    <row r="296" spans="1:10" ht="103.5">
      <c r="A296" s="66"/>
      <c r="B296" s="66" t="s">
        <v>358</v>
      </c>
      <c r="C296" s="64">
        <v>215626</v>
      </c>
      <c r="D296" s="65">
        <v>1387</v>
      </c>
      <c r="E296" s="65" t="s">
        <v>624</v>
      </c>
      <c r="F296" s="64" t="s">
        <v>617</v>
      </c>
      <c r="G296" s="64" t="s">
        <v>217</v>
      </c>
      <c r="H296" s="64">
        <v>10</v>
      </c>
      <c r="I296" s="65">
        <v>27740000</v>
      </c>
      <c r="J296" s="107" t="s">
        <v>2298</v>
      </c>
    </row>
    <row r="297" spans="1:10" ht="34.5">
      <c r="A297" s="66"/>
      <c r="B297" s="66" t="s">
        <v>360</v>
      </c>
      <c r="C297" s="64">
        <v>216748</v>
      </c>
      <c r="D297" s="65">
        <v>840</v>
      </c>
      <c r="E297" s="65" t="s">
        <v>624</v>
      </c>
      <c r="F297" s="64" t="s">
        <v>2299</v>
      </c>
      <c r="G297" s="64" t="s">
        <v>220</v>
      </c>
      <c r="H297" s="64">
        <v>6</v>
      </c>
      <c r="I297" s="65">
        <v>105000000</v>
      </c>
      <c r="J297" s="107" t="s">
        <v>2300</v>
      </c>
    </row>
    <row r="298" spans="1:10" ht="69">
      <c r="A298" s="66"/>
      <c r="B298" s="66" t="s">
        <v>361</v>
      </c>
      <c r="C298" s="64">
        <v>217901</v>
      </c>
      <c r="D298" s="65">
        <v>205</v>
      </c>
      <c r="E298" s="65">
        <v>333</v>
      </c>
      <c r="F298" s="64" t="s">
        <v>1540</v>
      </c>
      <c r="G298" s="80" t="s">
        <v>215</v>
      </c>
      <c r="H298" s="64">
        <v>2</v>
      </c>
      <c r="I298" s="65">
        <v>5610000</v>
      </c>
      <c r="J298" s="107" t="s">
        <v>1541</v>
      </c>
    </row>
    <row r="299" spans="1:10" ht="17.25">
      <c r="A299" s="66"/>
      <c r="B299" s="66" t="s">
        <v>2301</v>
      </c>
      <c r="C299" s="64">
        <v>25433</v>
      </c>
      <c r="D299" s="65" t="s">
        <v>647</v>
      </c>
      <c r="E299" s="65">
        <v>65.82</v>
      </c>
      <c r="F299" s="64" t="s">
        <v>1086</v>
      </c>
      <c r="G299" s="64" t="s">
        <v>614</v>
      </c>
      <c r="H299" s="64">
        <v>3</v>
      </c>
      <c r="I299" s="65">
        <v>2633000</v>
      </c>
      <c r="J299" s="107" t="s">
        <v>362</v>
      </c>
    </row>
    <row r="300" spans="1:10" ht="17.25">
      <c r="A300" s="66"/>
      <c r="B300" s="66" t="s">
        <v>2302</v>
      </c>
      <c r="C300" s="64">
        <v>25513</v>
      </c>
      <c r="D300" s="65" t="s">
        <v>647</v>
      </c>
      <c r="E300" s="65">
        <v>23.97</v>
      </c>
      <c r="F300" s="64" t="s">
        <v>1086</v>
      </c>
      <c r="G300" s="64" t="s">
        <v>614</v>
      </c>
      <c r="H300" s="64">
        <v>3</v>
      </c>
      <c r="I300" s="65">
        <v>959000</v>
      </c>
      <c r="J300" s="107" t="s">
        <v>362</v>
      </c>
    </row>
    <row r="301" spans="1:10" ht="17.25">
      <c r="A301" s="66"/>
      <c r="B301" s="66" t="s">
        <v>2303</v>
      </c>
      <c r="C301" s="64">
        <v>25257</v>
      </c>
      <c r="D301" s="65" t="s">
        <v>647</v>
      </c>
      <c r="E301" s="65">
        <v>12.5</v>
      </c>
      <c r="F301" s="64" t="s">
        <v>1068</v>
      </c>
      <c r="G301" s="64" t="s">
        <v>614</v>
      </c>
      <c r="H301" s="64">
        <v>3</v>
      </c>
      <c r="I301" s="76">
        <v>350000</v>
      </c>
      <c r="J301" s="107" t="s">
        <v>362</v>
      </c>
    </row>
    <row r="302" spans="1:10" ht="17.25">
      <c r="A302" s="66"/>
      <c r="B302" s="66" t="s">
        <v>2304</v>
      </c>
      <c r="C302" s="64">
        <v>25259</v>
      </c>
      <c r="D302" s="65" t="s">
        <v>647</v>
      </c>
      <c r="E302" s="65">
        <v>12.5</v>
      </c>
      <c r="F302" s="64" t="s">
        <v>1068</v>
      </c>
      <c r="G302" s="64" t="s">
        <v>614</v>
      </c>
      <c r="H302" s="64">
        <v>3</v>
      </c>
      <c r="I302" s="65">
        <v>350000</v>
      </c>
      <c r="J302" s="107" t="s">
        <v>362</v>
      </c>
    </row>
    <row r="303" spans="1:10" ht="17.25">
      <c r="A303" s="66"/>
      <c r="B303" s="66" t="s">
        <v>2305</v>
      </c>
      <c r="C303" s="64">
        <v>25260</v>
      </c>
      <c r="D303" s="65" t="s">
        <v>647</v>
      </c>
      <c r="E303" s="65">
        <v>12.5</v>
      </c>
      <c r="F303" s="64" t="s">
        <v>1068</v>
      </c>
      <c r="G303" s="64" t="s">
        <v>614</v>
      </c>
      <c r="H303" s="64">
        <v>3</v>
      </c>
      <c r="I303" s="65">
        <v>350000</v>
      </c>
      <c r="J303" s="107" t="s">
        <v>362</v>
      </c>
    </row>
    <row r="304" spans="1:10" ht="17.25">
      <c r="A304" s="66"/>
      <c r="B304" s="35" t="s">
        <v>2306</v>
      </c>
      <c r="C304" s="64">
        <v>85025</v>
      </c>
      <c r="D304" s="65" t="s">
        <v>647</v>
      </c>
      <c r="E304" s="65">
        <v>48.25</v>
      </c>
      <c r="F304" s="64" t="s">
        <v>1086</v>
      </c>
      <c r="G304" s="64" t="s">
        <v>614</v>
      </c>
      <c r="H304" s="64">
        <v>3</v>
      </c>
      <c r="I304" s="65">
        <f>48.25*15000</f>
        <v>723750</v>
      </c>
      <c r="J304" s="107" t="s">
        <v>2307</v>
      </c>
    </row>
    <row r="305" spans="1:10" ht="17.25">
      <c r="A305" s="66"/>
      <c r="B305" s="35" t="s">
        <v>2308</v>
      </c>
      <c r="C305" s="64">
        <v>85036</v>
      </c>
      <c r="D305" s="65" t="s">
        <v>647</v>
      </c>
      <c r="E305" s="65">
        <v>63</v>
      </c>
      <c r="F305" s="64" t="s">
        <v>1086</v>
      </c>
      <c r="G305" s="64" t="s">
        <v>614</v>
      </c>
      <c r="H305" s="64">
        <v>3</v>
      </c>
      <c r="I305" s="65">
        <f>63*15000</f>
        <v>945000</v>
      </c>
      <c r="J305" s="107" t="s">
        <v>2307</v>
      </c>
    </row>
    <row r="306" spans="1:10" ht="17.25">
      <c r="A306" s="66"/>
      <c r="B306" s="35" t="s">
        <v>2309</v>
      </c>
      <c r="C306" s="64">
        <v>85006</v>
      </c>
      <c r="D306" s="65" t="s">
        <v>647</v>
      </c>
      <c r="E306" s="65">
        <v>47.02</v>
      </c>
      <c r="F306" s="64" t="s">
        <v>1086</v>
      </c>
      <c r="G306" s="64" t="s">
        <v>614</v>
      </c>
      <c r="H306" s="64">
        <v>3</v>
      </c>
      <c r="I306" s="65">
        <f>47.02*15000</f>
        <v>705300</v>
      </c>
      <c r="J306" s="107" t="s">
        <v>2307</v>
      </c>
    </row>
    <row r="307" spans="1:10" ht="17.25">
      <c r="A307" s="66"/>
      <c r="B307" s="35" t="s">
        <v>2310</v>
      </c>
      <c r="C307" s="64">
        <v>85017</v>
      </c>
      <c r="D307" s="65" t="s">
        <v>647</v>
      </c>
      <c r="E307" s="65">
        <v>63</v>
      </c>
      <c r="F307" s="64" t="s">
        <v>1086</v>
      </c>
      <c r="G307" s="64" t="s">
        <v>614</v>
      </c>
      <c r="H307" s="64">
        <v>3</v>
      </c>
      <c r="I307" s="65">
        <f>63*15000</f>
        <v>945000</v>
      </c>
      <c r="J307" s="107" t="s">
        <v>2307</v>
      </c>
    </row>
    <row r="308" spans="1:10" ht="17.25">
      <c r="A308" s="66"/>
      <c r="B308" s="35" t="s">
        <v>2311</v>
      </c>
      <c r="C308" s="64" t="s">
        <v>2312</v>
      </c>
      <c r="D308" s="65" t="s">
        <v>647</v>
      </c>
      <c r="E308" s="65">
        <v>323</v>
      </c>
      <c r="F308" s="64" t="s">
        <v>1086</v>
      </c>
      <c r="G308" s="64" t="s">
        <v>614</v>
      </c>
      <c r="H308" s="64">
        <v>3</v>
      </c>
      <c r="I308" s="65">
        <v>11000000</v>
      </c>
      <c r="J308" s="107" t="s">
        <v>2313</v>
      </c>
    </row>
    <row r="309" spans="1:10" ht="34.5">
      <c r="A309" s="66"/>
      <c r="B309" s="66" t="s">
        <v>358</v>
      </c>
      <c r="C309" s="64">
        <v>215625</v>
      </c>
      <c r="D309" s="65">
        <v>1412</v>
      </c>
      <c r="E309" s="65" t="s">
        <v>647</v>
      </c>
      <c r="F309" s="64" t="s">
        <v>629</v>
      </c>
      <c r="G309" s="64" t="s">
        <v>707</v>
      </c>
      <c r="H309" s="64">
        <v>10</v>
      </c>
      <c r="I309" s="65">
        <v>28240000</v>
      </c>
      <c r="J309" s="107" t="s">
        <v>359</v>
      </c>
    </row>
    <row r="310" spans="1:10" ht="34.5">
      <c r="A310" s="66"/>
      <c r="B310" s="66" t="s">
        <v>358</v>
      </c>
      <c r="C310" s="64">
        <v>215626</v>
      </c>
      <c r="D310" s="65">
        <v>1387</v>
      </c>
      <c r="E310" s="65" t="s">
        <v>647</v>
      </c>
      <c r="F310" s="64" t="s">
        <v>629</v>
      </c>
      <c r="G310" s="64" t="s">
        <v>707</v>
      </c>
      <c r="H310" s="64">
        <v>10</v>
      </c>
      <c r="I310" s="65">
        <v>27740000</v>
      </c>
      <c r="J310" s="107" t="s">
        <v>359</v>
      </c>
    </row>
    <row r="311" spans="1:10" ht="17.25">
      <c r="A311" s="66"/>
      <c r="B311" s="35" t="s">
        <v>363</v>
      </c>
      <c r="C311" s="64" t="s">
        <v>364</v>
      </c>
      <c r="D311" s="65" t="s">
        <v>647</v>
      </c>
      <c r="E311" s="65">
        <v>63.64</v>
      </c>
      <c r="F311" s="64" t="s">
        <v>365</v>
      </c>
      <c r="G311" s="64" t="s">
        <v>228</v>
      </c>
      <c r="H311" s="64">
        <v>7</v>
      </c>
      <c r="I311" s="65">
        <v>2550000</v>
      </c>
      <c r="J311" s="107" t="s">
        <v>1536</v>
      </c>
    </row>
    <row r="312" spans="1:10" ht="34.5">
      <c r="A312" s="67"/>
      <c r="B312" s="67" t="s">
        <v>367</v>
      </c>
      <c r="C312" s="67" t="s">
        <v>368</v>
      </c>
      <c r="D312" s="68">
        <v>290</v>
      </c>
      <c r="E312" s="68" t="s">
        <v>647</v>
      </c>
      <c r="F312" s="67" t="s">
        <v>644</v>
      </c>
      <c r="G312" s="67" t="s">
        <v>614</v>
      </c>
      <c r="H312" s="67">
        <v>2</v>
      </c>
      <c r="I312" s="68">
        <v>6670000</v>
      </c>
      <c r="J312" s="109" t="s">
        <v>369</v>
      </c>
    </row>
    <row r="313" spans="1:10" ht="17.25">
      <c r="A313" s="67"/>
      <c r="B313" s="67" t="s">
        <v>370</v>
      </c>
      <c r="C313" s="67">
        <v>7277</v>
      </c>
      <c r="D313" s="68" t="s">
        <v>647</v>
      </c>
      <c r="E313" s="68">
        <v>251.24</v>
      </c>
      <c r="F313" s="67" t="s">
        <v>371</v>
      </c>
      <c r="G313" s="67" t="s">
        <v>695</v>
      </c>
      <c r="H313" s="67"/>
      <c r="I313" s="68">
        <v>10100000</v>
      </c>
      <c r="J313" s="109" t="s">
        <v>2314</v>
      </c>
    </row>
    <row r="314" spans="1:10" ht="17.25">
      <c r="A314" s="67"/>
      <c r="B314" s="67" t="s">
        <v>372</v>
      </c>
      <c r="C314" s="67" t="s">
        <v>373</v>
      </c>
      <c r="D314" s="68" t="s">
        <v>647</v>
      </c>
      <c r="E314" s="68">
        <v>267.5</v>
      </c>
      <c r="F314" s="67" t="s">
        <v>371</v>
      </c>
      <c r="G314" s="67" t="s">
        <v>695</v>
      </c>
      <c r="H314" s="67"/>
      <c r="I314" s="68">
        <v>10100000</v>
      </c>
      <c r="J314" s="109" t="s">
        <v>2314</v>
      </c>
    </row>
    <row r="315" spans="1:10" ht="17.25">
      <c r="A315" s="67"/>
      <c r="B315" s="67" t="s">
        <v>374</v>
      </c>
      <c r="C315" s="67">
        <v>27700</v>
      </c>
      <c r="D315" s="68" t="s">
        <v>647</v>
      </c>
      <c r="E315" s="68">
        <v>187</v>
      </c>
      <c r="F315" s="67" t="s">
        <v>375</v>
      </c>
      <c r="G315" s="67" t="s">
        <v>614</v>
      </c>
      <c r="H315" s="67"/>
      <c r="I315" s="68">
        <v>9400000</v>
      </c>
      <c r="J315" s="109" t="s">
        <v>2314</v>
      </c>
    </row>
    <row r="316" spans="1:10" ht="17.25">
      <c r="A316" s="67"/>
      <c r="B316" s="67" t="s">
        <v>376</v>
      </c>
      <c r="C316" s="67">
        <v>27701</v>
      </c>
      <c r="D316" s="68" t="s">
        <v>647</v>
      </c>
      <c r="E316" s="68">
        <v>12.75</v>
      </c>
      <c r="F316" s="67" t="s">
        <v>377</v>
      </c>
      <c r="G316" s="67" t="s">
        <v>614</v>
      </c>
      <c r="H316" s="67"/>
      <c r="I316" s="68">
        <v>600000</v>
      </c>
      <c r="J316" s="109" t="s">
        <v>2314</v>
      </c>
    </row>
    <row r="317" spans="1:10" ht="17.25">
      <c r="A317" s="67"/>
      <c r="B317" s="69" t="s">
        <v>370</v>
      </c>
      <c r="C317" s="67">
        <v>7277</v>
      </c>
      <c r="D317" s="70" t="s">
        <v>647</v>
      </c>
      <c r="E317" s="70">
        <v>251.24</v>
      </c>
      <c r="F317" s="69" t="s">
        <v>371</v>
      </c>
      <c r="G317" s="69" t="s">
        <v>695</v>
      </c>
      <c r="H317" s="69">
        <v>7</v>
      </c>
      <c r="I317" s="70">
        <v>10100000</v>
      </c>
      <c r="J317" s="110" t="s">
        <v>378</v>
      </c>
    </row>
    <row r="318" spans="1:10" ht="17.25">
      <c r="A318" s="67"/>
      <c r="B318" s="69" t="s">
        <v>372</v>
      </c>
      <c r="C318" s="67" t="s">
        <v>373</v>
      </c>
      <c r="D318" s="70" t="s">
        <v>647</v>
      </c>
      <c r="E318" s="70">
        <v>267.5</v>
      </c>
      <c r="F318" s="69" t="s">
        <v>371</v>
      </c>
      <c r="G318" s="69" t="s">
        <v>695</v>
      </c>
      <c r="H318" s="69">
        <v>7</v>
      </c>
      <c r="I318" s="70">
        <v>10100000</v>
      </c>
      <c r="J318" s="110" t="s">
        <v>379</v>
      </c>
    </row>
    <row r="319" spans="1:10" ht="17.25">
      <c r="A319" s="67"/>
      <c r="B319" s="69" t="s">
        <v>374</v>
      </c>
      <c r="C319" s="67">
        <v>27700</v>
      </c>
      <c r="D319" s="70" t="s">
        <v>647</v>
      </c>
      <c r="E319" s="70">
        <v>187</v>
      </c>
      <c r="F319" s="69" t="s">
        <v>375</v>
      </c>
      <c r="G319" s="69" t="s">
        <v>614</v>
      </c>
      <c r="H319" s="69">
        <v>3</v>
      </c>
      <c r="I319" s="70">
        <v>9400000</v>
      </c>
      <c r="J319" s="110" t="s">
        <v>2315</v>
      </c>
    </row>
    <row r="320" spans="1:10" ht="17.25">
      <c r="A320" s="67"/>
      <c r="B320" s="69" t="s">
        <v>376</v>
      </c>
      <c r="C320" s="67">
        <v>27701</v>
      </c>
      <c r="D320" s="70" t="s">
        <v>647</v>
      </c>
      <c r="E320" s="70">
        <v>12.75</v>
      </c>
      <c r="F320" s="69" t="s">
        <v>377</v>
      </c>
      <c r="G320" s="69" t="s">
        <v>614</v>
      </c>
      <c r="H320" s="69">
        <v>3</v>
      </c>
      <c r="I320" s="70">
        <v>600000</v>
      </c>
      <c r="J320" s="110" t="s">
        <v>2315</v>
      </c>
    </row>
    <row r="321" spans="1:10" ht="34.5">
      <c r="A321" s="67"/>
      <c r="B321" s="67" t="s">
        <v>385</v>
      </c>
      <c r="C321" s="67">
        <v>6524</v>
      </c>
      <c r="D321" s="68" t="s">
        <v>647</v>
      </c>
      <c r="E321" s="68">
        <v>390</v>
      </c>
      <c r="F321" s="67" t="s">
        <v>386</v>
      </c>
      <c r="G321" s="67" t="s">
        <v>219</v>
      </c>
      <c r="H321" s="67">
        <v>9</v>
      </c>
      <c r="I321" s="68">
        <v>26000000</v>
      </c>
      <c r="J321" s="109" t="s">
        <v>1542</v>
      </c>
    </row>
    <row r="322" spans="1:10" ht="17.25">
      <c r="A322" s="67"/>
      <c r="B322" s="69" t="s">
        <v>387</v>
      </c>
      <c r="C322" s="67">
        <v>220975</v>
      </c>
      <c r="D322" s="70">
        <v>500</v>
      </c>
      <c r="E322" s="70" t="s">
        <v>388</v>
      </c>
      <c r="F322" s="69" t="s">
        <v>389</v>
      </c>
      <c r="G322" s="69" t="s">
        <v>614</v>
      </c>
      <c r="H322" s="69">
        <v>11</v>
      </c>
      <c r="I322" s="70">
        <v>13000000</v>
      </c>
      <c r="J322" s="110" t="s">
        <v>390</v>
      </c>
    </row>
    <row r="323" spans="1:10" ht="69">
      <c r="A323" s="67"/>
      <c r="B323" s="69" t="s">
        <v>391</v>
      </c>
      <c r="C323" s="67" t="s">
        <v>30</v>
      </c>
      <c r="D323" s="70">
        <v>774</v>
      </c>
      <c r="E323" s="70" t="s">
        <v>31</v>
      </c>
      <c r="F323" s="69" t="s">
        <v>32</v>
      </c>
      <c r="G323" s="69" t="s">
        <v>614</v>
      </c>
      <c r="H323" s="69">
        <v>2</v>
      </c>
      <c r="I323" s="70">
        <v>20000000</v>
      </c>
      <c r="J323" s="110" t="s">
        <v>33</v>
      </c>
    </row>
    <row r="324" spans="1:10" ht="51.75">
      <c r="A324" s="67"/>
      <c r="B324" s="69" t="s">
        <v>34</v>
      </c>
      <c r="C324" s="67">
        <v>109497</v>
      </c>
      <c r="D324" s="70" t="s">
        <v>647</v>
      </c>
      <c r="E324" s="70">
        <v>88.46</v>
      </c>
      <c r="F324" s="69" t="s">
        <v>35</v>
      </c>
      <c r="G324" s="69" t="s">
        <v>695</v>
      </c>
      <c r="H324" s="69"/>
      <c r="I324" s="70">
        <v>2000000</v>
      </c>
      <c r="J324" s="110" t="s">
        <v>36</v>
      </c>
    </row>
    <row r="325" spans="1:10" ht="51.75">
      <c r="A325" s="67"/>
      <c r="B325" s="69" t="s">
        <v>37</v>
      </c>
      <c r="C325" s="67">
        <v>109498</v>
      </c>
      <c r="D325" s="70" t="s">
        <v>647</v>
      </c>
      <c r="E325" s="70">
        <v>135.07</v>
      </c>
      <c r="F325" s="69" t="s">
        <v>35</v>
      </c>
      <c r="G325" s="69" t="s">
        <v>695</v>
      </c>
      <c r="H325" s="69"/>
      <c r="I325" s="70">
        <v>3000000</v>
      </c>
      <c r="J325" s="110" t="s">
        <v>36</v>
      </c>
    </row>
    <row r="326" spans="1:10" ht="17.25">
      <c r="A326" s="67"/>
      <c r="B326" s="69" t="s">
        <v>38</v>
      </c>
      <c r="C326" s="67">
        <v>93328</v>
      </c>
      <c r="D326" s="70" t="s">
        <v>647</v>
      </c>
      <c r="E326" s="70">
        <v>144</v>
      </c>
      <c r="F326" s="69" t="s">
        <v>78</v>
      </c>
      <c r="G326" s="69" t="s">
        <v>695</v>
      </c>
      <c r="H326" s="69">
        <v>7</v>
      </c>
      <c r="I326" s="70">
        <v>15000000</v>
      </c>
      <c r="J326" s="110" t="s">
        <v>39</v>
      </c>
    </row>
    <row r="327" spans="1:10" ht="17.25">
      <c r="A327" s="67"/>
      <c r="B327" s="69" t="s">
        <v>419</v>
      </c>
      <c r="C327" s="67">
        <v>93329</v>
      </c>
      <c r="D327" s="70" t="s">
        <v>647</v>
      </c>
      <c r="E327" s="70">
        <v>59</v>
      </c>
      <c r="F327" s="69" t="s">
        <v>78</v>
      </c>
      <c r="G327" s="69" t="s">
        <v>695</v>
      </c>
      <c r="H327" s="69">
        <v>7</v>
      </c>
      <c r="I327" s="70">
        <v>6500000</v>
      </c>
      <c r="J327" s="110" t="s">
        <v>39</v>
      </c>
    </row>
    <row r="328" spans="1:10" ht="17.25">
      <c r="A328" s="67"/>
      <c r="B328" s="69" t="s">
        <v>420</v>
      </c>
      <c r="C328" s="67">
        <v>93330</v>
      </c>
      <c r="D328" s="70" t="s">
        <v>647</v>
      </c>
      <c r="E328" s="70">
        <v>12.5</v>
      </c>
      <c r="F328" s="69" t="s">
        <v>1068</v>
      </c>
      <c r="G328" s="69" t="s">
        <v>695</v>
      </c>
      <c r="H328" s="69">
        <v>7</v>
      </c>
      <c r="I328" s="70">
        <v>750000</v>
      </c>
      <c r="J328" s="110" t="s">
        <v>39</v>
      </c>
    </row>
    <row r="329" spans="1:10" ht="17.25">
      <c r="A329" s="67"/>
      <c r="B329" s="69" t="s">
        <v>421</v>
      </c>
      <c r="C329" s="67">
        <v>93331</v>
      </c>
      <c r="D329" s="70" t="s">
        <v>647</v>
      </c>
      <c r="E329" s="70">
        <v>12.5</v>
      </c>
      <c r="F329" s="69" t="s">
        <v>1068</v>
      </c>
      <c r="G329" s="69" t="s">
        <v>695</v>
      </c>
      <c r="H329" s="69">
        <v>7</v>
      </c>
      <c r="I329" s="70">
        <v>750000</v>
      </c>
      <c r="J329" s="110" t="s">
        <v>39</v>
      </c>
    </row>
    <row r="330" spans="1:10" ht="34.5">
      <c r="A330" s="67"/>
      <c r="B330" s="69" t="s">
        <v>422</v>
      </c>
      <c r="C330" s="67" t="s">
        <v>423</v>
      </c>
      <c r="D330" s="70" t="s">
        <v>647</v>
      </c>
      <c r="E330" s="70">
        <v>106</v>
      </c>
      <c r="F330" s="69" t="s">
        <v>78</v>
      </c>
      <c r="G330" s="69" t="s">
        <v>695</v>
      </c>
      <c r="H330" s="69">
        <v>7</v>
      </c>
      <c r="I330" s="70">
        <v>3240000</v>
      </c>
      <c r="J330" s="110" t="s">
        <v>424</v>
      </c>
    </row>
    <row r="331" spans="1:10" ht="17.25">
      <c r="A331" s="67"/>
      <c r="B331" s="69" t="s">
        <v>2316</v>
      </c>
      <c r="C331" s="67" t="s">
        <v>2317</v>
      </c>
      <c r="D331" s="70" t="s">
        <v>624</v>
      </c>
      <c r="E331" s="70">
        <v>42.9</v>
      </c>
      <c r="F331" s="69" t="s">
        <v>78</v>
      </c>
      <c r="G331" s="69" t="s">
        <v>2245</v>
      </c>
      <c r="H331" s="69">
        <v>3</v>
      </c>
      <c r="I331" s="70">
        <v>1245000</v>
      </c>
      <c r="J331" s="110" t="s">
        <v>1536</v>
      </c>
    </row>
    <row r="332" spans="1:10" ht="34.5">
      <c r="A332" s="67"/>
      <c r="B332" s="69" t="s">
        <v>425</v>
      </c>
      <c r="C332" s="67">
        <v>9280</v>
      </c>
      <c r="D332" s="70" t="s">
        <v>647</v>
      </c>
      <c r="E332" s="70">
        <v>39.11</v>
      </c>
      <c r="F332" s="69" t="s">
        <v>78</v>
      </c>
      <c r="G332" s="69" t="s">
        <v>695</v>
      </c>
      <c r="H332" s="69">
        <v>7</v>
      </c>
      <c r="I332" s="70">
        <v>2000000</v>
      </c>
      <c r="J332" s="110" t="s">
        <v>426</v>
      </c>
    </row>
    <row r="333" spans="1:10" ht="86.25">
      <c r="A333" s="67"/>
      <c r="B333" s="69" t="s">
        <v>427</v>
      </c>
      <c r="C333" s="67" t="s">
        <v>0</v>
      </c>
      <c r="D333" s="70">
        <v>496</v>
      </c>
      <c r="E333" s="70" t="s">
        <v>647</v>
      </c>
      <c r="F333" s="69" t="s">
        <v>755</v>
      </c>
      <c r="G333" s="69" t="s">
        <v>614</v>
      </c>
      <c r="H333" s="69">
        <v>2</v>
      </c>
      <c r="I333" s="70">
        <v>18000000</v>
      </c>
      <c r="J333" s="110" t="s">
        <v>484</v>
      </c>
    </row>
    <row r="334" spans="1:10" ht="69">
      <c r="A334" s="67"/>
      <c r="B334" s="69" t="s">
        <v>485</v>
      </c>
      <c r="C334" s="67">
        <v>42667</v>
      </c>
      <c r="D334" s="70" t="s">
        <v>647</v>
      </c>
      <c r="E334" s="70">
        <v>23.03</v>
      </c>
      <c r="F334" s="69" t="s">
        <v>78</v>
      </c>
      <c r="G334" s="69" t="s">
        <v>614</v>
      </c>
      <c r="H334" s="69"/>
      <c r="I334" s="70">
        <f aca="true" t="shared" si="0" ref="I334:I343">40000*E334</f>
        <v>921200</v>
      </c>
      <c r="J334" s="110" t="s">
        <v>486</v>
      </c>
    </row>
    <row r="335" spans="1:10" ht="69">
      <c r="A335" s="35"/>
      <c r="B335" s="69" t="s">
        <v>487</v>
      </c>
      <c r="C335" s="67">
        <v>45992</v>
      </c>
      <c r="D335" s="70" t="s">
        <v>647</v>
      </c>
      <c r="E335" s="70">
        <v>22.15</v>
      </c>
      <c r="F335" s="69" t="s">
        <v>78</v>
      </c>
      <c r="G335" s="69" t="s">
        <v>614</v>
      </c>
      <c r="H335" s="69"/>
      <c r="I335" s="70">
        <f t="shared" si="0"/>
        <v>886000</v>
      </c>
      <c r="J335" s="110" t="s">
        <v>486</v>
      </c>
    </row>
    <row r="336" spans="1:10" ht="69">
      <c r="A336" s="35"/>
      <c r="B336" s="69" t="s">
        <v>488</v>
      </c>
      <c r="C336" s="67">
        <v>45991</v>
      </c>
      <c r="D336" s="70" t="s">
        <v>647</v>
      </c>
      <c r="E336" s="70">
        <v>21.71</v>
      </c>
      <c r="F336" s="69" t="s">
        <v>78</v>
      </c>
      <c r="G336" s="69" t="s">
        <v>614</v>
      </c>
      <c r="H336" s="69"/>
      <c r="I336" s="70">
        <f t="shared" si="0"/>
        <v>868400</v>
      </c>
      <c r="J336" s="110" t="s">
        <v>486</v>
      </c>
    </row>
    <row r="337" spans="1:10" ht="69">
      <c r="A337" s="35"/>
      <c r="B337" s="69" t="s">
        <v>489</v>
      </c>
      <c r="C337" s="67">
        <v>45990</v>
      </c>
      <c r="D337" s="70" t="s">
        <v>647</v>
      </c>
      <c r="E337" s="70">
        <v>21.58</v>
      </c>
      <c r="F337" s="69" t="s">
        <v>78</v>
      </c>
      <c r="G337" s="69" t="s">
        <v>614</v>
      </c>
      <c r="H337" s="69"/>
      <c r="I337" s="70">
        <f t="shared" si="0"/>
        <v>863199.9999999999</v>
      </c>
      <c r="J337" s="110" t="s">
        <v>486</v>
      </c>
    </row>
    <row r="338" spans="1:10" ht="69">
      <c r="A338" s="67"/>
      <c r="B338" s="69" t="s">
        <v>490</v>
      </c>
      <c r="C338" s="67">
        <v>45988</v>
      </c>
      <c r="D338" s="70" t="s">
        <v>647</v>
      </c>
      <c r="E338" s="70">
        <v>21.94</v>
      </c>
      <c r="F338" s="69" t="s">
        <v>78</v>
      </c>
      <c r="G338" s="69" t="s">
        <v>614</v>
      </c>
      <c r="H338" s="69"/>
      <c r="I338" s="70">
        <f t="shared" si="0"/>
        <v>877600</v>
      </c>
      <c r="J338" s="110" t="s">
        <v>486</v>
      </c>
    </row>
    <row r="339" spans="1:10" ht="69">
      <c r="A339" s="67"/>
      <c r="B339" s="69" t="s">
        <v>491</v>
      </c>
      <c r="C339" s="67">
        <v>45989</v>
      </c>
      <c r="D339" s="70" t="s">
        <v>647</v>
      </c>
      <c r="E339" s="70">
        <v>22.13</v>
      </c>
      <c r="F339" s="69" t="s">
        <v>78</v>
      </c>
      <c r="G339" s="69" t="s">
        <v>614</v>
      </c>
      <c r="H339" s="69"/>
      <c r="I339" s="70">
        <f t="shared" si="0"/>
        <v>885200</v>
      </c>
      <c r="J339" s="110" t="s">
        <v>486</v>
      </c>
    </row>
    <row r="340" spans="1:10" ht="69">
      <c r="A340" s="67"/>
      <c r="B340" s="69" t="s">
        <v>492</v>
      </c>
      <c r="C340" s="67">
        <v>52911</v>
      </c>
      <c r="D340" s="70" t="s">
        <v>647</v>
      </c>
      <c r="E340" s="70">
        <v>22.78</v>
      </c>
      <c r="F340" s="69" t="s">
        <v>78</v>
      </c>
      <c r="G340" s="69" t="s">
        <v>614</v>
      </c>
      <c r="H340" s="69"/>
      <c r="I340" s="70">
        <f t="shared" si="0"/>
        <v>911200</v>
      </c>
      <c r="J340" s="110" t="s">
        <v>486</v>
      </c>
    </row>
    <row r="341" spans="1:10" ht="69">
      <c r="A341" s="67"/>
      <c r="B341" s="69" t="s">
        <v>493</v>
      </c>
      <c r="C341" s="67">
        <v>52910</v>
      </c>
      <c r="D341" s="70" t="s">
        <v>647</v>
      </c>
      <c r="E341" s="70">
        <v>22.78</v>
      </c>
      <c r="F341" s="69" t="s">
        <v>78</v>
      </c>
      <c r="G341" s="69" t="s">
        <v>614</v>
      </c>
      <c r="H341" s="69"/>
      <c r="I341" s="70">
        <f t="shared" si="0"/>
        <v>911200</v>
      </c>
      <c r="J341" s="110" t="s">
        <v>486</v>
      </c>
    </row>
    <row r="342" spans="1:10" ht="69">
      <c r="A342" s="67"/>
      <c r="B342" s="69" t="s">
        <v>494</v>
      </c>
      <c r="C342" s="67">
        <v>52948</v>
      </c>
      <c r="D342" s="70" t="s">
        <v>647</v>
      </c>
      <c r="E342" s="70">
        <v>22.17</v>
      </c>
      <c r="F342" s="69" t="s">
        <v>78</v>
      </c>
      <c r="G342" s="69" t="s">
        <v>614</v>
      </c>
      <c r="H342" s="69"/>
      <c r="I342" s="70">
        <f t="shared" si="0"/>
        <v>886800.0000000001</v>
      </c>
      <c r="J342" s="110" t="s">
        <v>486</v>
      </c>
    </row>
    <row r="343" spans="1:10" ht="69">
      <c r="A343" s="67"/>
      <c r="B343" s="69" t="s">
        <v>495</v>
      </c>
      <c r="C343" s="67">
        <v>52950</v>
      </c>
      <c r="D343" s="70" t="s">
        <v>647</v>
      </c>
      <c r="E343" s="70">
        <v>22.43</v>
      </c>
      <c r="F343" s="69" t="s">
        <v>78</v>
      </c>
      <c r="G343" s="69" t="s">
        <v>614</v>
      </c>
      <c r="H343" s="69"/>
      <c r="I343" s="70">
        <f t="shared" si="0"/>
        <v>897200</v>
      </c>
      <c r="J343" s="110" t="s">
        <v>486</v>
      </c>
    </row>
    <row r="344" spans="1:10" ht="17.25">
      <c r="A344" s="67"/>
      <c r="B344" s="67" t="s">
        <v>259</v>
      </c>
      <c r="C344" s="67">
        <v>39952</v>
      </c>
      <c r="D344" s="68" t="s">
        <v>647</v>
      </c>
      <c r="E344" s="68">
        <v>256.01</v>
      </c>
      <c r="F344" s="67" t="s">
        <v>260</v>
      </c>
      <c r="G344" s="67" t="s">
        <v>228</v>
      </c>
      <c r="H344" s="67">
        <v>7</v>
      </c>
      <c r="I344" s="68">
        <v>9728380</v>
      </c>
      <c r="J344" s="109" t="s">
        <v>261</v>
      </c>
    </row>
    <row r="345" spans="1:10" ht="17.25">
      <c r="A345" s="67"/>
      <c r="B345" s="67" t="s">
        <v>262</v>
      </c>
      <c r="C345" s="67">
        <v>39953</v>
      </c>
      <c r="D345" s="68" t="s">
        <v>647</v>
      </c>
      <c r="E345" s="68">
        <v>256.01</v>
      </c>
      <c r="F345" s="67" t="s">
        <v>260</v>
      </c>
      <c r="G345" s="67" t="s">
        <v>228</v>
      </c>
      <c r="H345" s="67">
        <v>7</v>
      </c>
      <c r="I345" s="68">
        <v>9728380</v>
      </c>
      <c r="J345" s="109" t="s">
        <v>261</v>
      </c>
    </row>
    <row r="346" spans="1:10" ht="17.25">
      <c r="A346" s="67"/>
      <c r="B346" s="67" t="s">
        <v>263</v>
      </c>
      <c r="C346" s="67" t="s">
        <v>264</v>
      </c>
      <c r="D346" s="68" t="s">
        <v>647</v>
      </c>
      <c r="E346" s="68">
        <v>256.95</v>
      </c>
      <c r="F346" s="67" t="s">
        <v>260</v>
      </c>
      <c r="G346" s="67" t="s">
        <v>228</v>
      </c>
      <c r="H346" s="67">
        <v>7</v>
      </c>
      <c r="I346" s="68">
        <v>9764100</v>
      </c>
      <c r="J346" s="109" t="s">
        <v>265</v>
      </c>
    </row>
    <row r="347" spans="1:10" ht="17.25">
      <c r="A347" s="67"/>
      <c r="B347" s="67" t="s">
        <v>266</v>
      </c>
      <c r="C347" s="67">
        <v>64715</v>
      </c>
      <c r="D347" s="68" t="s">
        <v>647</v>
      </c>
      <c r="E347" s="68">
        <v>131.54</v>
      </c>
      <c r="F347" s="67" t="s">
        <v>260</v>
      </c>
      <c r="G347" s="67" t="s">
        <v>228</v>
      </c>
      <c r="H347" s="67">
        <v>7</v>
      </c>
      <c r="I347" s="68">
        <v>5261600</v>
      </c>
      <c r="J347" s="109" t="s">
        <v>261</v>
      </c>
    </row>
    <row r="348" spans="1:10" ht="17.25">
      <c r="A348" s="67"/>
      <c r="B348" s="67" t="s">
        <v>267</v>
      </c>
      <c r="C348" s="67" t="s">
        <v>268</v>
      </c>
      <c r="D348" s="68" t="s">
        <v>647</v>
      </c>
      <c r="E348" s="68">
        <v>131.54</v>
      </c>
      <c r="F348" s="67" t="s">
        <v>260</v>
      </c>
      <c r="G348" s="67" t="s">
        <v>228</v>
      </c>
      <c r="H348" s="67">
        <v>7</v>
      </c>
      <c r="I348" s="68">
        <v>5261600</v>
      </c>
      <c r="J348" s="109" t="s">
        <v>265</v>
      </c>
    </row>
    <row r="349" spans="1:10" ht="17.25">
      <c r="A349" s="67"/>
      <c r="B349" s="67" t="s">
        <v>269</v>
      </c>
      <c r="C349" s="67" t="s">
        <v>270</v>
      </c>
      <c r="D349" s="68" t="s">
        <v>647</v>
      </c>
      <c r="E349" s="68">
        <v>131.54</v>
      </c>
      <c r="F349" s="67" t="s">
        <v>260</v>
      </c>
      <c r="G349" s="67" t="s">
        <v>228</v>
      </c>
      <c r="H349" s="67">
        <v>7</v>
      </c>
      <c r="I349" s="68">
        <v>5261600</v>
      </c>
      <c r="J349" s="109" t="s">
        <v>265</v>
      </c>
    </row>
    <row r="350" spans="1:10" ht="17.25">
      <c r="A350" s="67"/>
      <c r="B350" s="67" t="s">
        <v>271</v>
      </c>
      <c r="C350" s="67">
        <v>39980</v>
      </c>
      <c r="D350" s="68" t="s">
        <v>647</v>
      </c>
      <c r="E350" s="68">
        <v>257.88</v>
      </c>
      <c r="F350" s="67" t="s">
        <v>260</v>
      </c>
      <c r="G350" s="67" t="s">
        <v>228</v>
      </c>
      <c r="H350" s="67">
        <v>7</v>
      </c>
      <c r="I350" s="68">
        <v>10315200</v>
      </c>
      <c r="J350" s="109" t="s">
        <v>261</v>
      </c>
    </row>
    <row r="351" spans="1:10" ht="17.25">
      <c r="A351" s="67"/>
      <c r="B351" s="67" t="s">
        <v>272</v>
      </c>
      <c r="C351" s="67">
        <v>39981</v>
      </c>
      <c r="D351" s="68" t="s">
        <v>647</v>
      </c>
      <c r="E351" s="68">
        <v>257.88</v>
      </c>
      <c r="F351" s="67" t="s">
        <v>260</v>
      </c>
      <c r="G351" s="67" t="s">
        <v>228</v>
      </c>
      <c r="H351" s="67">
        <v>7</v>
      </c>
      <c r="I351" s="68">
        <v>10315200</v>
      </c>
      <c r="J351" s="109" t="s">
        <v>261</v>
      </c>
    </row>
    <row r="352" spans="1:10" ht="17.25">
      <c r="A352" s="67"/>
      <c r="B352" s="67" t="s">
        <v>273</v>
      </c>
      <c r="C352" s="67">
        <v>64730</v>
      </c>
      <c r="D352" s="68" t="s">
        <v>647</v>
      </c>
      <c r="E352" s="68">
        <v>605.87</v>
      </c>
      <c r="F352" s="67" t="s">
        <v>260</v>
      </c>
      <c r="G352" s="67" t="s">
        <v>228</v>
      </c>
      <c r="H352" s="67">
        <v>7</v>
      </c>
      <c r="I352" s="68">
        <v>27264150</v>
      </c>
      <c r="J352" s="109" t="s">
        <v>261</v>
      </c>
    </row>
    <row r="353" spans="1:10" ht="17.25">
      <c r="A353" s="67"/>
      <c r="B353" s="67" t="s">
        <v>274</v>
      </c>
      <c r="C353" s="67">
        <v>40003</v>
      </c>
      <c r="D353" s="68" t="s">
        <v>647</v>
      </c>
      <c r="E353" s="68">
        <v>309</v>
      </c>
      <c r="F353" s="67" t="s">
        <v>260</v>
      </c>
      <c r="G353" s="67" t="s">
        <v>228</v>
      </c>
      <c r="H353" s="67">
        <v>7</v>
      </c>
      <c r="I353" s="68">
        <v>10506000</v>
      </c>
      <c r="J353" s="109" t="s">
        <v>261</v>
      </c>
    </row>
    <row r="354" spans="1:10" ht="17.25">
      <c r="A354" s="67"/>
      <c r="B354" s="67" t="s">
        <v>275</v>
      </c>
      <c r="C354" s="67">
        <v>40004</v>
      </c>
      <c r="D354" s="68" t="s">
        <v>647</v>
      </c>
      <c r="E354" s="68">
        <v>329</v>
      </c>
      <c r="F354" s="67" t="s">
        <v>260</v>
      </c>
      <c r="G354" s="67" t="s">
        <v>228</v>
      </c>
      <c r="H354" s="67">
        <v>7</v>
      </c>
      <c r="I354" s="68">
        <v>11186000</v>
      </c>
      <c r="J354" s="109" t="s">
        <v>261</v>
      </c>
    </row>
    <row r="355" spans="1:10" ht="17.25">
      <c r="A355" s="67"/>
      <c r="B355" s="67" t="s">
        <v>276</v>
      </c>
      <c r="C355" s="67">
        <v>40005</v>
      </c>
      <c r="D355" s="68" t="s">
        <v>647</v>
      </c>
      <c r="E355" s="68">
        <v>329</v>
      </c>
      <c r="F355" s="67" t="s">
        <v>260</v>
      </c>
      <c r="G355" s="67" t="s">
        <v>228</v>
      </c>
      <c r="H355" s="67">
        <v>7</v>
      </c>
      <c r="I355" s="68">
        <v>11186000</v>
      </c>
      <c r="J355" s="109" t="s">
        <v>261</v>
      </c>
    </row>
    <row r="356" spans="1:10" ht="17.25">
      <c r="A356" s="67"/>
      <c r="B356" s="67" t="s">
        <v>277</v>
      </c>
      <c r="C356" s="67">
        <v>40006</v>
      </c>
      <c r="D356" s="68" t="s">
        <v>647</v>
      </c>
      <c r="E356" s="68">
        <v>329</v>
      </c>
      <c r="F356" s="67" t="s">
        <v>260</v>
      </c>
      <c r="G356" s="67" t="s">
        <v>228</v>
      </c>
      <c r="H356" s="67">
        <v>7</v>
      </c>
      <c r="I356" s="68">
        <v>11186000</v>
      </c>
      <c r="J356" s="109" t="s">
        <v>261</v>
      </c>
    </row>
    <row r="357" spans="1:10" ht="17.25">
      <c r="A357" s="67"/>
      <c r="B357" s="67" t="s">
        <v>278</v>
      </c>
      <c r="C357" s="67">
        <v>40007</v>
      </c>
      <c r="D357" s="68" t="s">
        <v>647</v>
      </c>
      <c r="E357" s="68">
        <v>329</v>
      </c>
      <c r="F357" s="67" t="s">
        <v>260</v>
      </c>
      <c r="G357" s="67" t="s">
        <v>228</v>
      </c>
      <c r="H357" s="67">
        <v>7</v>
      </c>
      <c r="I357" s="68">
        <v>11186000</v>
      </c>
      <c r="J357" s="109" t="s">
        <v>261</v>
      </c>
    </row>
    <row r="358" spans="1:10" s="35" customFormat="1" ht="69">
      <c r="A358" s="67"/>
      <c r="B358" s="69" t="s">
        <v>29</v>
      </c>
      <c r="C358" s="67" t="s">
        <v>925</v>
      </c>
      <c r="D358" s="70" t="s">
        <v>624</v>
      </c>
      <c r="E358" s="70">
        <v>29.41</v>
      </c>
      <c r="F358" s="69" t="s">
        <v>371</v>
      </c>
      <c r="G358" s="69" t="s">
        <v>228</v>
      </c>
      <c r="H358" s="69">
        <v>7</v>
      </c>
      <c r="I358" s="70">
        <v>1150000</v>
      </c>
      <c r="J358" s="110" t="s">
        <v>1543</v>
      </c>
    </row>
    <row r="359" spans="2:10" s="56" customFormat="1" ht="17.25">
      <c r="B359" s="35" t="s">
        <v>2318</v>
      </c>
      <c r="C359" s="67">
        <v>110235</v>
      </c>
      <c r="D359" s="35" t="s">
        <v>624</v>
      </c>
      <c r="E359" s="35">
        <v>102.34</v>
      </c>
      <c r="F359" s="35" t="s">
        <v>78</v>
      </c>
      <c r="G359" s="35" t="s">
        <v>2245</v>
      </c>
      <c r="H359" s="67">
        <v>3</v>
      </c>
      <c r="I359" s="68">
        <v>2355000</v>
      </c>
      <c r="J359" s="111"/>
    </row>
    <row r="360" spans="2:10" s="56" customFormat="1" ht="17.25">
      <c r="B360" s="35" t="s">
        <v>1818</v>
      </c>
      <c r="C360" s="67">
        <v>58237</v>
      </c>
      <c r="D360" s="35" t="s">
        <v>624</v>
      </c>
      <c r="E360" s="35">
        <v>64.8</v>
      </c>
      <c r="F360" s="35" t="s">
        <v>78</v>
      </c>
      <c r="G360" s="35" t="s">
        <v>228</v>
      </c>
      <c r="H360" s="67">
        <v>7</v>
      </c>
      <c r="I360" s="71">
        <v>5000000</v>
      </c>
      <c r="J360" s="111" t="s">
        <v>1819</v>
      </c>
    </row>
    <row r="361" spans="1:10" s="56" customFormat="1" ht="34.5">
      <c r="A361" s="33"/>
      <c r="B361" s="33" t="s">
        <v>2319</v>
      </c>
      <c r="C361" s="33" t="s">
        <v>2320</v>
      </c>
      <c r="D361" s="60">
        <v>878</v>
      </c>
      <c r="E361" s="60" t="s">
        <v>624</v>
      </c>
      <c r="F361" s="33" t="s">
        <v>2321</v>
      </c>
      <c r="G361" s="33" t="s">
        <v>215</v>
      </c>
      <c r="H361" s="33">
        <v>2</v>
      </c>
      <c r="I361" s="60">
        <v>16000000</v>
      </c>
      <c r="J361" s="31" t="s">
        <v>2322</v>
      </c>
    </row>
    <row r="362" spans="1:10" s="56" customFormat="1" ht="34.5">
      <c r="A362" s="33"/>
      <c r="B362" s="33" t="s">
        <v>2323</v>
      </c>
      <c r="C362" s="33" t="s">
        <v>2324</v>
      </c>
      <c r="D362" s="60" t="s">
        <v>624</v>
      </c>
      <c r="E362" s="60">
        <v>65.56</v>
      </c>
      <c r="F362" s="33" t="s">
        <v>2325</v>
      </c>
      <c r="G362" s="33" t="s">
        <v>228</v>
      </c>
      <c r="H362" s="33">
        <v>7</v>
      </c>
      <c r="I362" s="60">
        <v>2550000</v>
      </c>
      <c r="J362" s="31" t="s">
        <v>2326</v>
      </c>
    </row>
    <row r="363" spans="1:10" s="56" customFormat="1" ht="17.25">
      <c r="A363" s="33"/>
      <c r="B363" s="33" t="s">
        <v>2327</v>
      </c>
      <c r="C363" s="33">
        <v>110908</v>
      </c>
      <c r="D363" s="60" t="s">
        <v>624</v>
      </c>
      <c r="E363" s="60">
        <v>124.38</v>
      </c>
      <c r="F363" s="33" t="s">
        <v>2328</v>
      </c>
      <c r="G363" s="33" t="s">
        <v>228</v>
      </c>
      <c r="H363" s="33">
        <v>7</v>
      </c>
      <c r="I363" s="60">
        <v>5000000</v>
      </c>
      <c r="J363" s="31"/>
    </row>
    <row r="364" spans="1:10" ht="17.25">
      <c r="A364" s="36"/>
      <c r="B364" s="72"/>
      <c r="C364" s="31"/>
      <c r="D364" s="73"/>
      <c r="E364" s="73"/>
      <c r="F364" s="72"/>
      <c r="G364" s="72"/>
      <c r="H364" s="72"/>
      <c r="I364" s="73"/>
      <c r="J364" s="62"/>
    </row>
    <row r="365" spans="1:10" s="52" customFormat="1" ht="17.25">
      <c r="A365" s="74"/>
      <c r="B365" s="54" t="s">
        <v>2329</v>
      </c>
      <c r="C365" s="54"/>
      <c r="D365" s="55"/>
      <c r="E365" s="55"/>
      <c r="F365" s="54"/>
      <c r="G365" s="54"/>
      <c r="H365" s="54"/>
      <c r="I365" s="55"/>
      <c r="J365" s="61"/>
    </row>
    <row r="366" spans="1:10" ht="17.25">
      <c r="A366" s="36" t="s">
        <v>496</v>
      </c>
      <c r="B366" s="36" t="s">
        <v>497</v>
      </c>
      <c r="C366" s="36" t="s">
        <v>498</v>
      </c>
      <c r="D366" s="37">
        <v>1386.7</v>
      </c>
      <c r="E366" s="38" t="s">
        <v>499</v>
      </c>
      <c r="F366" s="64" t="s">
        <v>500</v>
      </c>
      <c r="G366" s="36" t="s">
        <v>614</v>
      </c>
      <c r="H366" s="36">
        <v>2</v>
      </c>
      <c r="I366" s="37">
        <v>2850000</v>
      </c>
      <c r="J366" s="49"/>
    </row>
    <row r="367" spans="1:10" ht="103.5">
      <c r="A367" s="63"/>
      <c r="B367" s="64" t="s">
        <v>501</v>
      </c>
      <c r="C367" s="64" t="s">
        <v>502</v>
      </c>
      <c r="D367" s="65">
        <v>1798</v>
      </c>
      <c r="E367" s="65" t="s">
        <v>503</v>
      </c>
      <c r="F367" s="64" t="s">
        <v>504</v>
      </c>
      <c r="G367" s="64" t="s">
        <v>707</v>
      </c>
      <c r="H367" s="64">
        <v>9</v>
      </c>
      <c r="I367" s="65">
        <v>20000000</v>
      </c>
      <c r="J367" s="107" t="s">
        <v>505</v>
      </c>
    </row>
    <row r="368" spans="1:10" ht="17.25">
      <c r="A368" s="63"/>
      <c r="B368" s="64" t="s">
        <v>506</v>
      </c>
      <c r="C368" s="64" t="s">
        <v>507</v>
      </c>
      <c r="D368" s="65">
        <v>290</v>
      </c>
      <c r="E368" s="65">
        <v>133</v>
      </c>
      <c r="F368" s="64" t="s">
        <v>671</v>
      </c>
      <c r="G368" s="64" t="s">
        <v>614</v>
      </c>
      <c r="H368" s="64">
        <v>2</v>
      </c>
      <c r="I368" s="65">
        <v>2800000</v>
      </c>
      <c r="J368" s="107"/>
    </row>
    <row r="369" spans="1:10" ht="34.5">
      <c r="A369" s="63"/>
      <c r="B369" s="64" t="s">
        <v>508</v>
      </c>
      <c r="C369" s="64" t="s">
        <v>509</v>
      </c>
      <c r="D369" s="65">
        <v>94</v>
      </c>
      <c r="E369" s="65">
        <v>76</v>
      </c>
      <c r="F369" s="64" t="s">
        <v>755</v>
      </c>
      <c r="G369" s="64" t="s">
        <v>215</v>
      </c>
      <c r="H369" s="64">
        <v>2</v>
      </c>
      <c r="I369" s="65">
        <v>900000</v>
      </c>
      <c r="J369" s="107" t="s">
        <v>1823</v>
      </c>
    </row>
    <row r="370" spans="1:10" ht="17.25">
      <c r="A370" s="63"/>
      <c r="B370" s="64" t="s">
        <v>510</v>
      </c>
      <c r="C370" s="64" t="s">
        <v>511</v>
      </c>
      <c r="D370" s="65">
        <v>446</v>
      </c>
      <c r="E370" s="65">
        <v>664</v>
      </c>
      <c r="F370" s="64" t="s">
        <v>1923</v>
      </c>
      <c r="G370" s="64" t="s">
        <v>215</v>
      </c>
      <c r="H370" s="64">
        <v>2</v>
      </c>
      <c r="I370" s="65">
        <v>4920000</v>
      </c>
      <c r="J370" s="107"/>
    </row>
    <row r="371" spans="1:10" ht="34.5">
      <c r="A371" s="66"/>
      <c r="B371" s="66" t="s">
        <v>512</v>
      </c>
      <c r="C371" s="64" t="s">
        <v>513</v>
      </c>
      <c r="D371" s="65">
        <v>2000</v>
      </c>
      <c r="E371" s="65">
        <f>484+68+90</f>
        <v>642</v>
      </c>
      <c r="F371" s="64" t="s">
        <v>514</v>
      </c>
      <c r="G371" s="64" t="s">
        <v>695</v>
      </c>
      <c r="H371" s="64">
        <v>6</v>
      </c>
      <c r="I371" s="65">
        <v>16658000</v>
      </c>
      <c r="J371" s="107" t="s">
        <v>515</v>
      </c>
    </row>
    <row r="372" spans="1:10" ht="34.5">
      <c r="A372" s="66"/>
      <c r="B372" s="66" t="s">
        <v>516</v>
      </c>
      <c r="C372" s="64" t="s">
        <v>517</v>
      </c>
      <c r="D372" s="65">
        <v>800</v>
      </c>
      <c r="E372" s="65">
        <v>555</v>
      </c>
      <c r="F372" s="64" t="s">
        <v>518</v>
      </c>
      <c r="G372" s="64" t="s">
        <v>730</v>
      </c>
      <c r="H372" s="64">
        <v>9</v>
      </c>
      <c r="I372" s="65">
        <v>10190000</v>
      </c>
      <c r="J372" s="107" t="s">
        <v>515</v>
      </c>
    </row>
    <row r="373" spans="1:10" ht="34.5">
      <c r="A373" s="66"/>
      <c r="B373" s="35" t="s">
        <v>519</v>
      </c>
      <c r="C373" s="64" t="s">
        <v>520</v>
      </c>
      <c r="D373" s="65">
        <v>183</v>
      </c>
      <c r="E373" s="65" t="s">
        <v>647</v>
      </c>
      <c r="F373" s="64" t="s">
        <v>521</v>
      </c>
      <c r="G373" s="64" t="s">
        <v>366</v>
      </c>
      <c r="H373" s="64">
        <v>8</v>
      </c>
      <c r="I373" s="65">
        <v>1574000</v>
      </c>
      <c r="J373" s="107" t="s">
        <v>522</v>
      </c>
    </row>
    <row r="374" spans="1:10" ht="17.25">
      <c r="A374" s="67"/>
      <c r="B374" s="67" t="s">
        <v>523</v>
      </c>
      <c r="C374" s="67" t="s">
        <v>524</v>
      </c>
      <c r="D374" s="68">
        <v>264</v>
      </c>
      <c r="E374" s="68">
        <v>218</v>
      </c>
      <c r="F374" s="67" t="s">
        <v>525</v>
      </c>
      <c r="G374" s="67" t="s">
        <v>614</v>
      </c>
      <c r="H374" s="67"/>
      <c r="I374" s="68">
        <v>3600000</v>
      </c>
      <c r="J374" s="109" t="s">
        <v>526</v>
      </c>
    </row>
    <row r="375" spans="1:10" ht="34.5">
      <c r="A375" s="67"/>
      <c r="B375" s="69" t="s">
        <v>527</v>
      </c>
      <c r="C375" s="67" t="s">
        <v>528</v>
      </c>
      <c r="D375" s="70">
        <v>1945</v>
      </c>
      <c r="E375" s="70" t="s">
        <v>529</v>
      </c>
      <c r="F375" s="69" t="s">
        <v>530</v>
      </c>
      <c r="G375" s="69" t="s">
        <v>614</v>
      </c>
      <c r="H375" s="69">
        <v>2</v>
      </c>
      <c r="I375" s="70">
        <v>6120000</v>
      </c>
      <c r="J375" s="110" t="s">
        <v>432</v>
      </c>
    </row>
    <row r="376" spans="1:10" ht="34.5">
      <c r="A376" s="67"/>
      <c r="B376" s="69" t="s">
        <v>433</v>
      </c>
      <c r="C376" s="67" t="s">
        <v>434</v>
      </c>
      <c r="D376" s="70">
        <v>161</v>
      </c>
      <c r="E376" s="70" t="s">
        <v>647</v>
      </c>
      <c r="F376" s="69" t="s">
        <v>435</v>
      </c>
      <c r="G376" s="69" t="s">
        <v>614</v>
      </c>
      <c r="H376" s="69">
        <v>2</v>
      </c>
      <c r="I376" s="70">
        <v>520000</v>
      </c>
      <c r="J376" s="110" t="s">
        <v>436</v>
      </c>
    </row>
    <row r="377" spans="1:10" ht="34.5">
      <c r="A377" s="67"/>
      <c r="B377" s="69" t="s">
        <v>437</v>
      </c>
      <c r="C377" s="67" t="s">
        <v>438</v>
      </c>
      <c r="D377" s="70">
        <v>1187</v>
      </c>
      <c r="E377" s="70" t="s">
        <v>439</v>
      </c>
      <c r="F377" s="69" t="s">
        <v>440</v>
      </c>
      <c r="G377" s="69" t="s">
        <v>614</v>
      </c>
      <c r="H377" s="69">
        <v>2</v>
      </c>
      <c r="I377" s="70">
        <v>6000000</v>
      </c>
      <c r="J377" s="110" t="s">
        <v>441</v>
      </c>
    </row>
    <row r="378" spans="1:10" ht="51.75">
      <c r="A378" s="67"/>
      <c r="B378" s="69" t="s">
        <v>279</v>
      </c>
      <c r="C378" s="67" t="s">
        <v>280</v>
      </c>
      <c r="D378" s="70">
        <v>264</v>
      </c>
      <c r="E378" s="70" t="s">
        <v>281</v>
      </c>
      <c r="F378" s="69" t="s">
        <v>671</v>
      </c>
      <c r="G378" s="69" t="s">
        <v>215</v>
      </c>
      <c r="H378" s="69">
        <v>2</v>
      </c>
      <c r="I378" s="70">
        <v>7700000</v>
      </c>
      <c r="J378" s="110" t="s">
        <v>282</v>
      </c>
    </row>
    <row r="379" spans="1:10" s="35" customFormat="1" ht="51.75">
      <c r="A379" s="67"/>
      <c r="B379" s="69" t="s">
        <v>1544</v>
      </c>
      <c r="C379" s="67" t="s">
        <v>1545</v>
      </c>
      <c r="D379" s="70">
        <v>149.65</v>
      </c>
      <c r="E379" s="70">
        <v>144.58</v>
      </c>
      <c r="F379" s="69" t="s">
        <v>1546</v>
      </c>
      <c r="G379" s="69" t="s">
        <v>220</v>
      </c>
      <c r="H379" s="69">
        <v>6</v>
      </c>
      <c r="I379" s="70">
        <v>1500000</v>
      </c>
      <c r="J379" s="110" t="s">
        <v>1547</v>
      </c>
    </row>
    <row r="380" spans="1:10" s="35" customFormat="1" ht="51.75">
      <c r="A380" s="67"/>
      <c r="B380" s="69" t="s">
        <v>1548</v>
      </c>
      <c r="C380" s="67" t="s">
        <v>1549</v>
      </c>
      <c r="D380" s="70">
        <v>366</v>
      </c>
      <c r="E380" s="70">
        <v>973</v>
      </c>
      <c r="F380" s="69" t="s">
        <v>1550</v>
      </c>
      <c r="G380" s="69" t="s">
        <v>221</v>
      </c>
      <c r="H380" s="69">
        <v>11</v>
      </c>
      <c r="I380" s="70">
        <v>4100000</v>
      </c>
      <c r="J380" s="110" t="s">
        <v>1551</v>
      </c>
    </row>
    <row r="381" spans="1:10" ht="17.25">
      <c r="A381" s="67"/>
      <c r="B381" s="69" t="s">
        <v>2330</v>
      </c>
      <c r="C381" s="67" t="s">
        <v>2331</v>
      </c>
      <c r="D381" s="69" t="s">
        <v>624</v>
      </c>
      <c r="E381" s="70" t="s">
        <v>2332</v>
      </c>
      <c r="F381" s="69" t="s">
        <v>2333</v>
      </c>
      <c r="G381" s="67" t="s">
        <v>2245</v>
      </c>
      <c r="H381" s="67">
        <v>3</v>
      </c>
      <c r="I381" s="70">
        <v>2020000</v>
      </c>
      <c r="J381" s="112"/>
    </row>
    <row r="382" spans="1:10" s="56" customFormat="1" ht="34.5">
      <c r="A382" s="33"/>
      <c r="B382" s="33" t="s">
        <v>2334</v>
      </c>
      <c r="C382" s="33" t="s">
        <v>2335</v>
      </c>
      <c r="D382" s="60">
        <v>554</v>
      </c>
      <c r="E382" s="60">
        <v>113</v>
      </c>
      <c r="F382" s="33" t="s">
        <v>1780</v>
      </c>
      <c r="G382" s="33" t="s">
        <v>220</v>
      </c>
      <c r="H382" s="33">
        <v>6</v>
      </c>
      <c r="I382" s="60">
        <v>4800000</v>
      </c>
      <c r="J382" s="31" t="s">
        <v>2336</v>
      </c>
    </row>
    <row r="383" spans="1:10" ht="17.25">
      <c r="A383" s="36"/>
      <c r="B383" s="31"/>
      <c r="C383" s="31"/>
      <c r="D383" s="32"/>
      <c r="E383" s="32"/>
      <c r="F383" s="31"/>
      <c r="G383" s="31"/>
      <c r="H383" s="31"/>
      <c r="I383" s="32"/>
      <c r="J383" s="62"/>
    </row>
    <row r="384" spans="1:10" s="52" customFormat="1" ht="17.25">
      <c r="A384" s="74"/>
      <c r="B384" s="54" t="s">
        <v>2337</v>
      </c>
      <c r="C384" s="81"/>
      <c r="D384" s="82"/>
      <c r="E384" s="82"/>
      <c r="F384" s="81"/>
      <c r="G384" s="81"/>
      <c r="H384" s="81"/>
      <c r="I384" s="82"/>
      <c r="J384" s="61"/>
    </row>
    <row r="385" spans="1:10" ht="17.25">
      <c r="A385" s="39" t="s">
        <v>442</v>
      </c>
      <c r="B385" s="40" t="s">
        <v>443</v>
      </c>
      <c r="C385" s="40" t="s">
        <v>444</v>
      </c>
      <c r="D385" s="41" t="s">
        <v>538</v>
      </c>
      <c r="E385" s="34">
        <v>216.27</v>
      </c>
      <c r="F385" s="40" t="s">
        <v>445</v>
      </c>
      <c r="G385" s="39" t="s">
        <v>446</v>
      </c>
      <c r="H385" s="40">
        <v>7</v>
      </c>
      <c r="I385" s="41">
        <v>8000000</v>
      </c>
      <c r="J385" s="115"/>
    </row>
    <row r="386" spans="1:10" ht="17.25">
      <c r="A386" s="64"/>
      <c r="B386" s="64" t="s">
        <v>447</v>
      </c>
      <c r="C386" s="64" t="s">
        <v>448</v>
      </c>
      <c r="D386" s="65" t="s">
        <v>612</v>
      </c>
      <c r="E386" s="65" t="s">
        <v>449</v>
      </c>
      <c r="F386" s="64" t="s">
        <v>450</v>
      </c>
      <c r="G386" s="64" t="s">
        <v>653</v>
      </c>
      <c r="H386" s="64">
        <v>7</v>
      </c>
      <c r="I386" s="65">
        <v>4525000</v>
      </c>
      <c r="J386" s="91"/>
    </row>
    <row r="387" spans="1:10" ht="17.25">
      <c r="A387" s="64" t="s">
        <v>451</v>
      </c>
      <c r="B387" s="64" t="s">
        <v>452</v>
      </c>
      <c r="C387" s="64">
        <v>21410</v>
      </c>
      <c r="D387" s="65">
        <v>66.9</v>
      </c>
      <c r="E387" s="65">
        <v>159.86</v>
      </c>
      <c r="F387" s="64" t="s">
        <v>188</v>
      </c>
      <c r="G387" s="64" t="s">
        <v>356</v>
      </c>
      <c r="H387" s="64"/>
      <c r="I387" s="65">
        <v>4320000</v>
      </c>
      <c r="J387" s="91"/>
    </row>
    <row r="388" spans="1:10" ht="34.5">
      <c r="A388" s="63"/>
      <c r="B388" s="64" t="s">
        <v>2338</v>
      </c>
      <c r="C388" s="64" t="s">
        <v>2339</v>
      </c>
      <c r="D388" s="65">
        <v>67.1</v>
      </c>
      <c r="E388" s="65">
        <v>155.18</v>
      </c>
      <c r="F388" s="64" t="s">
        <v>2340</v>
      </c>
      <c r="G388" s="64" t="s">
        <v>614</v>
      </c>
      <c r="H388" s="64">
        <v>3</v>
      </c>
      <c r="I388" s="65">
        <v>4035000</v>
      </c>
      <c r="J388" s="107" t="s">
        <v>2341</v>
      </c>
    </row>
    <row r="389" spans="1:10" ht="17.25">
      <c r="A389" s="63"/>
      <c r="B389" s="64" t="s">
        <v>558</v>
      </c>
      <c r="C389" s="64" t="s">
        <v>559</v>
      </c>
      <c r="D389" s="65">
        <v>624</v>
      </c>
      <c r="E389" s="65" t="s">
        <v>560</v>
      </c>
      <c r="F389" s="64" t="s">
        <v>561</v>
      </c>
      <c r="G389" s="64" t="s">
        <v>614</v>
      </c>
      <c r="H389" s="64">
        <v>2</v>
      </c>
      <c r="I389" s="65">
        <v>15950000</v>
      </c>
      <c r="J389" s="107" t="s">
        <v>562</v>
      </c>
    </row>
    <row r="390" spans="1:10" ht="69">
      <c r="A390" s="63"/>
      <c r="B390" s="64" t="s">
        <v>563</v>
      </c>
      <c r="C390" s="64" t="s">
        <v>564</v>
      </c>
      <c r="D390" s="65">
        <v>450</v>
      </c>
      <c r="E390" s="65">
        <v>961.5</v>
      </c>
      <c r="F390" s="64" t="s">
        <v>565</v>
      </c>
      <c r="G390" s="64" t="s">
        <v>695</v>
      </c>
      <c r="H390" s="64">
        <v>6</v>
      </c>
      <c r="I390" s="65">
        <v>16100000</v>
      </c>
      <c r="J390" s="107" t="s">
        <v>566</v>
      </c>
    </row>
    <row r="391" spans="1:10" ht="17.25">
      <c r="A391" s="66"/>
      <c r="B391" s="35" t="s">
        <v>567</v>
      </c>
      <c r="C391" s="64" t="s">
        <v>568</v>
      </c>
      <c r="D391" s="65">
        <v>660</v>
      </c>
      <c r="E391" s="65" t="s">
        <v>647</v>
      </c>
      <c r="F391" s="64" t="s">
        <v>569</v>
      </c>
      <c r="G391" s="64" t="s">
        <v>614</v>
      </c>
      <c r="H391" s="64">
        <v>1</v>
      </c>
      <c r="I391" s="65">
        <v>11880000</v>
      </c>
      <c r="J391" s="107" t="s">
        <v>570</v>
      </c>
    </row>
    <row r="392" spans="1:10" ht="51.75">
      <c r="A392" s="67"/>
      <c r="B392" s="67" t="s">
        <v>571</v>
      </c>
      <c r="C392" s="67" t="s">
        <v>572</v>
      </c>
      <c r="D392" s="68">
        <v>270</v>
      </c>
      <c r="E392" s="68">
        <v>1168.4</v>
      </c>
      <c r="F392" s="67" t="s">
        <v>573</v>
      </c>
      <c r="G392" s="67" t="s">
        <v>614</v>
      </c>
      <c r="H392" s="67">
        <v>2</v>
      </c>
      <c r="I392" s="68">
        <v>11530000</v>
      </c>
      <c r="J392" s="109" t="s">
        <v>574</v>
      </c>
    </row>
    <row r="393" spans="1:10" ht="51.75">
      <c r="A393" s="67"/>
      <c r="B393" s="67" t="s">
        <v>575</v>
      </c>
      <c r="C393" s="67" t="s">
        <v>576</v>
      </c>
      <c r="D393" s="68">
        <v>443</v>
      </c>
      <c r="E393" s="68">
        <v>183</v>
      </c>
      <c r="F393" s="67" t="s">
        <v>577</v>
      </c>
      <c r="G393" s="67" t="s">
        <v>614</v>
      </c>
      <c r="H393" s="67"/>
      <c r="I393" s="68">
        <v>7800000</v>
      </c>
      <c r="J393" s="109" t="s">
        <v>578</v>
      </c>
    </row>
    <row r="394" spans="1:10" ht="17.25">
      <c r="A394" s="67"/>
      <c r="B394" s="69" t="s">
        <v>579</v>
      </c>
      <c r="C394" s="67">
        <v>23842</v>
      </c>
      <c r="D394" s="70">
        <v>440</v>
      </c>
      <c r="E394" s="70" t="s">
        <v>647</v>
      </c>
      <c r="F394" s="69" t="s">
        <v>580</v>
      </c>
      <c r="G394" s="69" t="s">
        <v>695</v>
      </c>
      <c r="H394" s="69">
        <v>6</v>
      </c>
      <c r="I394" s="70">
        <v>8000000</v>
      </c>
      <c r="J394" s="110"/>
    </row>
    <row r="395" spans="1:10" ht="17.25">
      <c r="A395" s="63"/>
      <c r="B395" s="64" t="s">
        <v>478</v>
      </c>
      <c r="C395" s="64" t="s">
        <v>479</v>
      </c>
      <c r="D395" s="65">
        <v>300</v>
      </c>
      <c r="E395" s="65">
        <v>342</v>
      </c>
      <c r="F395" s="64" t="s">
        <v>2216</v>
      </c>
      <c r="G395" s="64" t="s">
        <v>215</v>
      </c>
      <c r="H395" s="64">
        <v>2</v>
      </c>
      <c r="I395" s="65">
        <v>4640000</v>
      </c>
      <c r="J395" s="107" t="s">
        <v>2342</v>
      </c>
    </row>
    <row r="396" spans="1:10" ht="51.75">
      <c r="A396" s="67"/>
      <c r="B396" s="67" t="s">
        <v>283</v>
      </c>
      <c r="C396" s="67">
        <v>19004</v>
      </c>
      <c r="D396" s="68">
        <v>213</v>
      </c>
      <c r="E396" s="68" t="s">
        <v>284</v>
      </c>
      <c r="F396" s="67" t="s">
        <v>285</v>
      </c>
      <c r="G396" s="67" t="s">
        <v>286</v>
      </c>
      <c r="H396" s="67">
        <v>9</v>
      </c>
      <c r="I396" s="68">
        <v>5800000</v>
      </c>
      <c r="J396" s="109" t="s">
        <v>287</v>
      </c>
    </row>
    <row r="397" spans="1:10" s="35" customFormat="1" ht="51.75">
      <c r="A397" s="67"/>
      <c r="B397" s="69" t="s">
        <v>2343</v>
      </c>
      <c r="C397" s="67">
        <v>17488</v>
      </c>
      <c r="D397" s="70" t="s">
        <v>624</v>
      </c>
      <c r="E397" s="70">
        <v>26.02</v>
      </c>
      <c r="F397" s="35" t="s">
        <v>78</v>
      </c>
      <c r="G397" s="69" t="s">
        <v>2245</v>
      </c>
      <c r="H397" s="69">
        <v>3</v>
      </c>
      <c r="I397" s="70">
        <v>1100000</v>
      </c>
      <c r="J397" s="110" t="s">
        <v>2344</v>
      </c>
    </row>
    <row r="398" spans="1:10" s="35" customFormat="1" ht="69">
      <c r="A398" s="67"/>
      <c r="B398" s="69" t="s">
        <v>2345</v>
      </c>
      <c r="C398" s="67">
        <v>17489</v>
      </c>
      <c r="D398" s="70" t="s">
        <v>624</v>
      </c>
      <c r="E398" s="70">
        <v>26.02</v>
      </c>
      <c r="F398" s="35" t="s">
        <v>78</v>
      </c>
      <c r="G398" s="69" t="s">
        <v>2245</v>
      </c>
      <c r="H398" s="69">
        <v>3</v>
      </c>
      <c r="I398" s="70">
        <v>1100000</v>
      </c>
      <c r="J398" s="110" t="s">
        <v>2346</v>
      </c>
    </row>
    <row r="399" spans="1:10" ht="17.25">
      <c r="A399" s="36"/>
      <c r="B399" s="31"/>
      <c r="C399" s="31"/>
      <c r="D399" s="32"/>
      <c r="E399" s="32"/>
      <c r="F399" s="31"/>
      <c r="G399" s="31"/>
      <c r="H399" s="31"/>
      <c r="I399" s="32"/>
      <c r="J399" s="62"/>
    </row>
    <row r="400" spans="1:10" s="52" customFormat="1" ht="17.25">
      <c r="A400" s="74"/>
      <c r="B400" s="54" t="s">
        <v>2347</v>
      </c>
      <c r="C400" s="81"/>
      <c r="D400" s="82"/>
      <c r="E400" s="82"/>
      <c r="F400" s="81"/>
      <c r="G400" s="81"/>
      <c r="H400" s="81"/>
      <c r="I400" s="82"/>
      <c r="J400" s="61"/>
    </row>
    <row r="401" spans="1:10" ht="34.5">
      <c r="A401" s="33" t="s">
        <v>581</v>
      </c>
      <c r="B401" s="33" t="s">
        <v>473</v>
      </c>
      <c r="C401" s="42" t="s">
        <v>474</v>
      </c>
      <c r="D401" s="34">
        <v>161.7</v>
      </c>
      <c r="E401" s="34">
        <v>435</v>
      </c>
      <c r="F401" s="33" t="s">
        <v>475</v>
      </c>
      <c r="G401" s="33" t="s">
        <v>695</v>
      </c>
      <c r="H401" s="33">
        <v>6</v>
      </c>
      <c r="I401" s="34">
        <v>6950000</v>
      </c>
      <c r="J401" s="62" t="s">
        <v>2348</v>
      </c>
    </row>
    <row r="402" spans="1:10" ht="17.25">
      <c r="A402" s="63"/>
      <c r="B402" s="64" t="s">
        <v>476</v>
      </c>
      <c r="C402" s="64" t="s">
        <v>477</v>
      </c>
      <c r="D402" s="65">
        <v>756.8</v>
      </c>
      <c r="E402" s="65" t="s">
        <v>624</v>
      </c>
      <c r="F402" s="64" t="s">
        <v>2349</v>
      </c>
      <c r="G402" s="64" t="s">
        <v>216</v>
      </c>
      <c r="H402" s="64">
        <v>5</v>
      </c>
      <c r="I402" s="65">
        <v>27000000</v>
      </c>
      <c r="J402" s="107" t="s">
        <v>2350</v>
      </c>
    </row>
    <row r="403" spans="1:10" ht="17.25">
      <c r="A403" s="63"/>
      <c r="B403" s="64" t="s">
        <v>2351</v>
      </c>
      <c r="C403" s="64">
        <v>63105</v>
      </c>
      <c r="D403" s="65" t="s">
        <v>624</v>
      </c>
      <c r="E403" s="65">
        <v>100.18</v>
      </c>
      <c r="F403" s="64" t="s">
        <v>539</v>
      </c>
      <c r="G403" s="64" t="s">
        <v>614</v>
      </c>
      <c r="H403" s="64">
        <v>3</v>
      </c>
      <c r="I403" s="65">
        <v>2900000</v>
      </c>
      <c r="J403" s="107"/>
    </row>
    <row r="404" spans="1:10" ht="17.25">
      <c r="A404" s="63"/>
      <c r="B404" s="64" t="s">
        <v>2352</v>
      </c>
      <c r="C404" s="64">
        <v>63106</v>
      </c>
      <c r="D404" s="65" t="s">
        <v>624</v>
      </c>
      <c r="E404" s="65">
        <v>110.15</v>
      </c>
      <c r="F404" s="64" t="s">
        <v>539</v>
      </c>
      <c r="G404" s="64" t="s">
        <v>614</v>
      </c>
      <c r="H404" s="64">
        <v>3</v>
      </c>
      <c r="I404" s="65">
        <v>3200000</v>
      </c>
      <c r="J404" s="107"/>
    </row>
    <row r="405" spans="1:10" ht="17.25">
      <c r="A405" s="63"/>
      <c r="B405" s="64" t="s">
        <v>2353</v>
      </c>
      <c r="C405" s="64">
        <v>63107</v>
      </c>
      <c r="D405" s="65" t="s">
        <v>624</v>
      </c>
      <c r="E405" s="65">
        <v>128.6</v>
      </c>
      <c r="F405" s="64" t="s">
        <v>539</v>
      </c>
      <c r="G405" s="64" t="s">
        <v>614</v>
      </c>
      <c r="H405" s="64">
        <v>3</v>
      </c>
      <c r="I405" s="65">
        <v>3730000</v>
      </c>
      <c r="J405" s="107"/>
    </row>
    <row r="406" spans="1:10" ht="17.25">
      <c r="A406" s="63"/>
      <c r="B406" s="64" t="s">
        <v>2354</v>
      </c>
      <c r="C406" s="64">
        <v>63108</v>
      </c>
      <c r="D406" s="65" t="s">
        <v>624</v>
      </c>
      <c r="E406" s="65">
        <v>92</v>
      </c>
      <c r="F406" s="64" t="s">
        <v>539</v>
      </c>
      <c r="G406" s="64" t="s">
        <v>614</v>
      </c>
      <c r="H406" s="64">
        <v>3</v>
      </c>
      <c r="I406" s="65">
        <v>2670000</v>
      </c>
      <c r="J406" s="107"/>
    </row>
    <row r="407" spans="1:10" ht="17.25">
      <c r="A407" s="63"/>
      <c r="B407" s="64" t="s">
        <v>2355</v>
      </c>
      <c r="C407" s="64">
        <v>63109</v>
      </c>
      <c r="D407" s="65" t="s">
        <v>624</v>
      </c>
      <c r="E407" s="65">
        <v>100.18</v>
      </c>
      <c r="F407" s="64" t="s">
        <v>539</v>
      </c>
      <c r="G407" s="64" t="s">
        <v>614</v>
      </c>
      <c r="H407" s="64">
        <v>3</v>
      </c>
      <c r="I407" s="65">
        <v>2900000</v>
      </c>
      <c r="J407" s="107"/>
    </row>
    <row r="408" spans="1:10" ht="17.25">
      <c r="A408" s="63"/>
      <c r="B408" s="64" t="s">
        <v>2356</v>
      </c>
      <c r="C408" s="64">
        <v>63110</v>
      </c>
      <c r="D408" s="65" t="s">
        <v>624</v>
      </c>
      <c r="E408" s="65">
        <v>92</v>
      </c>
      <c r="F408" s="64" t="s">
        <v>539</v>
      </c>
      <c r="G408" s="64" t="s">
        <v>614</v>
      </c>
      <c r="H408" s="64">
        <v>3</v>
      </c>
      <c r="I408" s="65">
        <v>2670000</v>
      </c>
      <c r="J408" s="107"/>
    </row>
    <row r="409" spans="1:10" ht="17.25">
      <c r="A409" s="63"/>
      <c r="B409" s="64" t="s">
        <v>2357</v>
      </c>
      <c r="C409" s="64">
        <v>63111</v>
      </c>
      <c r="D409" s="65" t="s">
        <v>624</v>
      </c>
      <c r="E409" s="65">
        <v>110.15</v>
      </c>
      <c r="F409" s="64" t="s">
        <v>539</v>
      </c>
      <c r="G409" s="64" t="s">
        <v>614</v>
      </c>
      <c r="H409" s="64">
        <v>3</v>
      </c>
      <c r="I409" s="65">
        <v>3200000</v>
      </c>
      <c r="J409" s="107"/>
    </row>
    <row r="410" spans="1:10" ht="17.25">
      <c r="A410" s="63"/>
      <c r="B410" s="64" t="s">
        <v>1609</v>
      </c>
      <c r="C410" s="64">
        <v>63112</v>
      </c>
      <c r="D410" s="65" t="s">
        <v>624</v>
      </c>
      <c r="E410" s="65">
        <v>78.25</v>
      </c>
      <c r="F410" s="64" t="s">
        <v>539</v>
      </c>
      <c r="G410" s="64" t="s">
        <v>614</v>
      </c>
      <c r="H410" s="64">
        <v>3</v>
      </c>
      <c r="I410" s="65">
        <v>2270000</v>
      </c>
      <c r="J410" s="107"/>
    </row>
    <row r="411" spans="1:10" ht="17.25">
      <c r="A411" s="63"/>
      <c r="B411" s="64" t="s">
        <v>1610</v>
      </c>
      <c r="C411" s="64">
        <v>63113</v>
      </c>
      <c r="D411" s="65" t="s">
        <v>624</v>
      </c>
      <c r="E411" s="65">
        <v>92</v>
      </c>
      <c r="F411" s="64" t="s">
        <v>539</v>
      </c>
      <c r="G411" s="64" t="s">
        <v>614</v>
      </c>
      <c r="H411" s="64">
        <v>3</v>
      </c>
      <c r="I411" s="65">
        <v>2670000</v>
      </c>
      <c r="J411" s="107"/>
    </row>
    <row r="412" spans="1:10" ht="69">
      <c r="A412" s="63"/>
      <c r="B412" s="64" t="s">
        <v>480</v>
      </c>
      <c r="C412" s="64" t="s">
        <v>481</v>
      </c>
      <c r="D412" s="65">
        <v>150</v>
      </c>
      <c r="E412" s="65">
        <v>390</v>
      </c>
      <c r="F412" s="64" t="s">
        <v>671</v>
      </c>
      <c r="G412" s="64" t="s">
        <v>614</v>
      </c>
      <c r="H412" s="64">
        <v>2</v>
      </c>
      <c r="I412" s="65">
        <v>4650000</v>
      </c>
      <c r="J412" s="107" t="s">
        <v>482</v>
      </c>
    </row>
    <row r="413" spans="1:10" ht="17.25">
      <c r="A413" s="63"/>
      <c r="B413" s="64" t="s">
        <v>483</v>
      </c>
      <c r="C413" s="64" t="s">
        <v>1344</v>
      </c>
      <c r="D413" s="65">
        <v>1364.7</v>
      </c>
      <c r="E413" s="65" t="s">
        <v>647</v>
      </c>
      <c r="F413" s="64" t="s">
        <v>794</v>
      </c>
      <c r="G413" s="64" t="s">
        <v>614</v>
      </c>
      <c r="H413" s="64">
        <v>1</v>
      </c>
      <c r="I413" s="65">
        <v>23473000</v>
      </c>
      <c r="J413" s="107" t="s">
        <v>1345</v>
      </c>
    </row>
    <row r="414" spans="1:10" ht="17.25">
      <c r="A414" s="63"/>
      <c r="B414" s="64" t="s">
        <v>1346</v>
      </c>
      <c r="C414" s="64" t="s">
        <v>1347</v>
      </c>
      <c r="D414" s="65">
        <v>893.5</v>
      </c>
      <c r="E414" s="65" t="s">
        <v>647</v>
      </c>
      <c r="F414" s="64" t="s">
        <v>1348</v>
      </c>
      <c r="G414" s="64" t="s">
        <v>614</v>
      </c>
      <c r="H414" s="64">
        <v>1</v>
      </c>
      <c r="I414" s="65">
        <v>13403000</v>
      </c>
      <c r="J414" s="107" t="s">
        <v>1349</v>
      </c>
    </row>
    <row r="415" spans="1:10" ht="17.25">
      <c r="A415" s="63"/>
      <c r="B415" s="64" t="s">
        <v>1611</v>
      </c>
      <c r="C415" s="64" t="s">
        <v>1612</v>
      </c>
      <c r="D415" s="65" t="s">
        <v>647</v>
      </c>
      <c r="E415" s="65" t="s">
        <v>1613</v>
      </c>
      <c r="F415" s="64" t="s">
        <v>2261</v>
      </c>
      <c r="G415" s="64" t="s">
        <v>614</v>
      </c>
      <c r="H415" s="64">
        <v>3</v>
      </c>
      <c r="I415" s="65">
        <v>9000000</v>
      </c>
      <c r="J415" s="107"/>
    </row>
    <row r="416" spans="1:10" ht="51.75">
      <c r="A416" s="63"/>
      <c r="B416" s="64" t="s">
        <v>1350</v>
      </c>
      <c r="C416" s="64">
        <v>261013</v>
      </c>
      <c r="D416" s="65">
        <v>96.75</v>
      </c>
      <c r="E416" s="65" t="s">
        <v>647</v>
      </c>
      <c r="F416" s="64" t="s">
        <v>1824</v>
      </c>
      <c r="G416" s="64" t="s">
        <v>1825</v>
      </c>
      <c r="H416" s="64">
        <v>9</v>
      </c>
      <c r="I416" s="65">
        <v>2576000</v>
      </c>
      <c r="J416" s="107" t="s">
        <v>1826</v>
      </c>
    </row>
    <row r="417" spans="1:10" ht="69">
      <c r="A417" s="63"/>
      <c r="B417" s="64" t="s">
        <v>1351</v>
      </c>
      <c r="C417" s="64" t="s">
        <v>1352</v>
      </c>
      <c r="D417" s="65">
        <v>125.1</v>
      </c>
      <c r="E417" s="65">
        <v>547</v>
      </c>
      <c r="F417" s="64" t="s">
        <v>1353</v>
      </c>
      <c r="G417" s="64" t="s">
        <v>681</v>
      </c>
      <c r="H417" s="64">
        <v>1</v>
      </c>
      <c r="I417" s="65">
        <v>8330000</v>
      </c>
      <c r="J417" s="107" t="s">
        <v>1354</v>
      </c>
    </row>
    <row r="418" spans="1:10" ht="86.25">
      <c r="A418" s="63"/>
      <c r="B418" s="64" t="s">
        <v>1355</v>
      </c>
      <c r="C418" s="64">
        <v>33040</v>
      </c>
      <c r="D418" s="65" t="s">
        <v>647</v>
      </c>
      <c r="E418" s="65">
        <v>44</v>
      </c>
      <c r="F418" s="64" t="s">
        <v>1080</v>
      </c>
      <c r="G418" s="64" t="s">
        <v>695</v>
      </c>
      <c r="H418" s="64">
        <v>7</v>
      </c>
      <c r="I418" s="65">
        <v>1110000</v>
      </c>
      <c r="J418" s="107" t="s">
        <v>1356</v>
      </c>
    </row>
    <row r="419" spans="1:10" ht="86.25">
      <c r="A419" s="63"/>
      <c r="B419" s="64" t="s">
        <v>1357</v>
      </c>
      <c r="C419" s="64">
        <v>33041</v>
      </c>
      <c r="D419" s="65" t="s">
        <v>647</v>
      </c>
      <c r="E419" s="65">
        <v>44</v>
      </c>
      <c r="F419" s="64" t="s">
        <v>1080</v>
      </c>
      <c r="G419" s="64" t="s">
        <v>695</v>
      </c>
      <c r="H419" s="64">
        <v>7</v>
      </c>
      <c r="I419" s="65">
        <v>1110000</v>
      </c>
      <c r="J419" s="107" t="s">
        <v>1356</v>
      </c>
    </row>
    <row r="420" spans="1:10" ht="86.25">
      <c r="A420" s="63"/>
      <c r="B420" s="64" t="s">
        <v>1358</v>
      </c>
      <c r="C420" s="64">
        <v>33042</v>
      </c>
      <c r="D420" s="65" t="s">
        <v>647</v>
      </c>
      <c r="E420" s="65">
        <v>44</v>
      </c>
      <c r="F420" s="64" t="s">
        <v>1080</v>
      </c>
      <c r="G420" s="64" t="s">
        <v>695</v>
      </c>
      <c r="H420" s="64">
        <v>7</v>
      </c>
      <c r="I420" s="65">
        <v>1110000</v>
      </c>
      <c r="J420" s="107" t="s">
        <v>1356</v>
      </c>
    </row>
    <row r="421" spans="1:10" ht="86.25">
      <c r="A421" s="63"/>
      <c r="B421" s="64" t="s">
        <v>1614</v>
      </c>
      <c r="C421" s="64">
        <v>33034</v>
      </c>
      <c r="D421" s="65" t="s">
        <v>647</v>
      </c>
      <c r="E421" s="65">
        <v>27</v>
      </c>
      <c r="F421" s="64" t="s">
        <v>2264</v>
      </c>
      <c r="G421" s="64" t="s">
        <v>614</v>
      </c>
      <c r="H421" s="64">
        <v>3</v>
      </c>
      <c r="I421" s="65">
        <v>575000</v>
      </c>
      <c r="J421" s="107" t="s">
        <v>1356</v>
      </c>
    </row>
    <row r="422" spans="1:10" ht="86.25">
      <c r="A422" s="63"/>
      <c r="B422" s="64" t="s">
        <v>1615</v>
      </c>
      <c r="C422" s="64">
        <v>33035</v>
      </c>
      <c r="D422" s="65" t="s">
        <v>647</v>
      </c>
      <c r="E422" s="65">
        <v>22</v>
      </c>
      <c r="F422" s="64" t="s">
        <v>2264</v>
      </c>
      <c r="G422" s="64" t="s">
        <v>614</v>
      </c>
      <c r="H422" s="64">
        <v>3</v>
      </c>
      <c r="I422" s="65">
        <v>470000</v>
      </c>
      <c r="J422" s="107" t="s">
        <v>1356</v>
      </c>
    </row>
    <row r="423" spans="1:10" ht="86.25">
      <c r="A423" s="63"/>
      <c r="B423" s="64" t="s">
        <v>1616</v>
      </c>
      <c r="C423" s="64">
        <v>33036</v>
      </c>
      <c r="D423" s="65" t="s">
        <v>647</v>
      </c>
      <c r="E423" s="65">
        <v>22</v>
      </c>
      <c r="F423" s="64" t="s">
        <v>2264</v>
      </c>
      <c r="G423" s="64" t="s">
        <v>614</v>
      </c>
      <c r="H423" s="64">
        <v>3</v>
      </c>
      <c r="I423" s="65">
        <v>470000</v>
      </c>
      <c r="J423" s="107" t="s">
        <v>1356</v>
      </c>
    </row>
    <row r="424" spans="1:10" ht="86.25">
      <c r="A424" s="63"/>
      <c r="B424" s="64" t="s">
        <v>1617</v>
      </c>
      <c r="C424" s="64">
        <v>33037</v>
      </c>
      <c r="D424" s="65" t="s">
        <v>647</v>
      </c>
      <c r="E424" s="65">
        <v>15</v>
      </c>
      <c r="F424" s="64" t="s">
        <v>2264</v>
      </c>
      <c r="G424" s="64" t="s">
        <v>614</v>
      </c>
      <c r="H424" s="64">
        <v>3</v>
      </c>
      <c r="I424" s="65">
        <v>320000</v>
      </c>
      <c r="J424" s="107" t="s">
        <v>1356</v>
      </c>
    </row>
    <row r="425" spans="1:10" ht="86.25">
      <c r="A425" s="63"/>
      <c r="B425" s="64" t="s">
        <v>1618</v>
      </c>
      <c r="C425" s="64">
        <v>33038</v>
      </c>
      <c r="D425" s="65" t="s">
        <v>647</v>
      </c>
      <c r="E425" s="65">
        <v>18</v>
      </c>
      <c r="F425" s="64" t="s">
        <v>2264</v>
      </c>
      <c r="G425" s="64" t="s">
        <v>614</v>
      </c>
      <c r="H425" s="64">
        <v>3</v>
      </c>
      <c r="I425" s="65">
        <v>385000</v>
      </c>
      <c r="J425" s="107" t="s">
        <v>1356</v>
      </c>
    </row>
    <row r="426" spans="1:10" ht="86.25">
      <c r="A426" s="63"/>
      <c r="B426" s="64" t="s">
        <v>1619</v>
      </c>
      <c r="C426" s="64">
        <v>33039</v>
      </c>
      <c r="D426" s="65" t="s">
        <v>647</v>
      </c>
      <c r="E426" s="65">
        <v>94</v>
      </c>
      <c r="F426" s="64" t="s">
        <v>2264</v>
      </c>
      <c r="G426" s="64" t="s">
        <v>614</v>
      </c>
      <c r="H426" s="64">
        <v>3</v>
      </c>
      <c r="I426" s="65">
        <v>2000000</v>
      </c>
      <c r="J426" s="107" t="s">
        <v>1356</v>
      </c>
    </row>
    <row r="427" spans="1:10" ht="86.25">
      <c r="A427" s="63"/>
      <c r="B427" s="64" t="s">
        <v>1620</v>
      </c>
      <c r="C427" s="64">
        <v>33017</v>
      </c>
      <c r="D427" s="65" t="s">
        <v>647</v>
      </c>
      <c r="E427" s="65">
        <v>85</v>
      </c>
      <c r="F427" s="64" t="s">
        <v>2264</v>
      </c>
      <c r="G427" s="64" t="s">
        <v>614</v>
      </c>
      <c r="H427" s="64">
        <v>3</v>
      </c>
      <c r="I427" s="65">
        <v>1810000</v>
      </c>
      <c r="J427" s="107" t="s">
        <v>1356</v>
      </c>
    </row>
    <row r="428" spans="1:10" ht="86.25">
      <c r="A428" s="63"/>
      <c r="B428" s="64" t="s">
        <v>1621</v>
      </c>
      <c r="C428" s="64">
        <v>33018</v>
      </c>
      <c r="D428" s="65" t="s">
        <v>647</v>
      </c>
      <c r="E428" s="65">
        <v>85</v>
      </c>
      <c r="F428" s="64" t="s">
        <v>2264</v>
      </c>
      <c r="G428" s="64" t="s">
        <v>614</v>
      </c>
      <c r="H428" s="64">
        <v>3</v>
      </c>
      <c r="I428" s="65">
        <v>1810000</v>
      </c>
      <c r="J428" s="107" t="s">
        <v>1356</v>
      </c>
    </row>
    <row r="429" spans="1:10" ht="86.25">
      <c r="A429" s="63"/>
      <c r="B429" s="64" t="s">
        <v>1622</v>
      </c>
      <c r="C429" s="64">
        <v>33020</v>
      </c>
      <c r="D429" s="65" t="s">
        <v>647</v>
      </c>
      <c r="E429" s="65">
        <v>104</v>
      </c>
      <c r="F429" s="64" t="s">
        <v>2264</v>
      </c>
      <c r="G429" s="64" t="s">
        <v>614</v>
      </c>
      <c r="H429" s="64">
        <v>3</v>
      </c>
      <c r="I429" s="65">
        <v>2220000</v>
      </c>
      <c r="J429" s="107" t="s">
        <v>1356</v>
      </c>
    </row>
    <row r="430" spans="1:10" ht="86.25">
      <c r="A430" s="63"/>
      <c r="B430" s="64" t="s">
        <v>1623</v>
      </c>
      <c r="C430" s="64">
        <v>33021</v>
      </c>
      <c r="D430" s="65" t="s">
        <v>647</v>
      </c>
      <c r="E430" s="65">
        <v>104</v>
      </c>
      <c r="F430" s="64" t="s">
        <v>2264</v>
      </c>
      <c r="G430" s="64" t="s">
        <v>614</v>
      </c>
      <c r="H430" s="64">
        <v>3</v>
      </c>
      <c r="I430" s="65">
        <v>2220000</v>
      </c>
      <c r="J430" s="107" t="s">
        <v>1356</v>
      </c>
    </row>
    <row r="431" spans="1:10" ht="86.25">
      <c r="A431" s="63"/>
      <c r="B431" s="64" t="s">
        <v>1624</v>
      </c>
      <c r="C431" s="64">
        <v>33022</v>
      </c>
      <c r="D431" s="65" t="s">
        <v>647</v>
      </c>
      <c r="E431" s="65">
        <v>104</v>
      </c>
      <c r="F431" s="64" t="s">
        <v>2264</v>
      </c>
      <c r="G431" s="64" t="s">
        <v>614</v>
      </c>
      <c r="H431" s="64">
        <v>3</v>
      </c>
      <c r="I431" s="65">
        <v>2220000</v>
      </c>
      <c r="J431" s="107" t="s">
        <v>1356</v>
      </c>
    </row>
    <row r="432" spans="1:10" ht="86.25">
      <c r="A432" s="63"/>
      <c r="B432" s="64" t="s">
        <v>1625</v>
      </c>
      <c r="C432" s="64">
        <v>33026</v>
      </c>
      <c r="D432" s="65" t="s">
        <v>647</v>
      </c>
      <c r="E432" s="65">
        <v>104</v>
      </c>
      <c r="F432" s="64" t="s">
        <v>2264</v>
      </c>
      <c r="G432" s="64" t="s">
        <v>614</v>
      </c>
      <c r="H432" s="64">
        <v>3</v>
      </c>
      <c r="I432" s="65">
        <v>2220000</v>
      </c>
      <c r="J432" s="107" t="s">
        <v>1356</v>
      </c>
    </row>
    <row r="433" spans="1:10" ht="86.25">
      <c r="A433" s="63"/>
      <c r="B433" s="64" t="s">
        <v>1626</v>
      </c>
      <c r="C433" s="64">
        <v>33027</v>
      </c>
      <c r="D433" s="65" t="s">
        <v>647</v>
      </c>
      <c r="E433" s="65">
        <v>61</v>
      </c>
      <c r="F433" s="64" t="s">
        <v>2264</v>
      </c>
      <c r="G433" s="64" t="s">
        <v>614</v>
      </c>
      <c r="H433" s="64">
        <v>3</v>
      </c>
      <c r="I433" s="65">
        <v>1300000</v>
      </c>
      <c r="J433" s="107" t="s">
        <v>1356</v>
      </c>
    </row>
    <row r="434" spans="1:10" ht="86.25">
      <c r="A434" s="63"/>
      <c r="B434" s="64" t="s">
        <v>1627</v>
      </c>
      <c r="C434" s="64">
        <v>33028</v>
      </c>
      <c r="D434" s="65" t="s">
        <v>647</v>
      </c>
      <c r="E434" s="65">
        <v>60</v>
      </c>
      <c r="F434" s="64" t="s">
        <v>2264</v>
      </c>
      <c r="G434" s="64" t="s">
        <v>614</v>
      </c>
      <c r="H434" s="64">
        <v>3</v>
      </c>
      <c r="I434" s="65">
        <v>1280000</v>
      </c>
      <c r="J434" s="107" t="s">
        <v>1356</v>
      </c>
    </row>
    <row r="435" spans="1:10" ht="86.25">
      <c r="A435" s="63"/>
      <c r="B435" s="64" t="s">
        <v>1628</v>
      </c>
      <c r="C435" s="64">
        <v>33029</v>
      </c>
      <c r="D435" s="65" t="s">
        <v>647</v>
      </c>
      <c r="E435" s="65">
        <v>43.75</v>
      </c>
      <c r="F435" s="64" t="s">
        <v>2264</v>
      </c>
      <c r="G435" s="64" t="s">
        <v>614</v>
      </c>
      <c r="H435" s="64">
        <v>3</v>
      </c>
      <c r="I435" s="65">
        <v>950000</v>
      </c>
      <c r="J435" s="107" t="s">
        <v>1356</v>
      </c>
    </row>
    <row r="436" spans="1:10" ht="86.25">
      <c r="A436" s="63"/>
      <c r="B436" s="64" t="s">
        <v>1629</v>
      </c>
      <c r="C436" s="64">
        <v>33030</v>
      </c>
      <c r="D436" s="65" t="s">
        <v>647</v>
      </c>
      <c r="E436" s="65">
        <v>57.5</v>
      </c>
      <c r="F436" s="64" t="s">
        <v>2264</v>
      </c>
      <c r="G436" s="64" t="s">
        <v>614</v>
      </c>
      <c r="H436" s="64">
        <v>3</v>
      </c>
      <c r="I436" s="65">
        <v>1225000</v>
      </c>
      <c r="J436" s="107" t="s">
        <v>1356</v>
      </c>
    </row>
    <row r="437" spans="1:10" ht="86.25">
      <c r="A437" s="63"/>
      <c r="B437" s="64" t="s">
        <v>1630</v>
      </c>
      <c r="C437" s="64">
        <v>33031</v>
      </c>
      <c r="D437" s="65" t="s">
        <v>647</v>
      </c>
      <c r="E437" s="65">
        <v>68.5</v>
      </c>
      <c r="F437" s="64" t="s">
        <v>2264</v>
      </c>
      <c r="G437" s="64" t="s">
        <v>614</v>
      </c>
      <c r="H437" s="64">
        <v>3</v>
      </c>
      <c r="I437" s="65">
        <v>1460000</v>
      </c>
      <c r="J437" s="107" t="s">
        <v>1356</v>
      </c>
    </row>
    <row r="438" spans="1:10" ht="86.25">
      <c r="A438" s="63"/>
      <c r="B438" s="64" t="s">
        <v>1631</v>
      </c>
      <c r="C438" s="64">
        <v>33032</v>
      </c>
      <c r="D438" s="65" t="s">
        <v>647</v>
      </c>
      <c r="E438" s="65">
        <v>68.5</v>
      </c>
      <c r="F438" s="64" t="s">
        <v>2264</v>
      </c>
      <c r="G438" s="64" t="s">
        <v>614</v>
      </c>
      <c r="H438" s="64">
        <v>3</v>
      </c>
      <c r="I438" s="65">
        <v>1460000</v>
      </c>
      <c r="J438" s="107" t="s">
        <v>1356</v>
      </c>
    </row>
    <row r="439" spans="1:10" ht="86.25">
      <c r="A439" s="63"/>
      <c r="B439" s="64" t="s">
        <v>1632</v>
      </c>
      <c r="C439" s="64">
        <v>33033</v>
      </c>
      <c r="D439" s="65" t="s">
        <v>647</v>
      </c>
      <c r="E439" s="65">
        <v>60.5</v>
      </c>
      <c r="F439" s="64" t="s">
        <v>2264</v>
      </c>
      <c r="G439" s="64" t="s">
        <v>614</v>
      </c>
      <c r="H439" s="64">
        <v>3</v>
      </c>
      <c r="I439" s="65">
        <v>1290000</v>
      </c>
      <c r="J439" s="107" t="s">
        <v>1356</v>
      </c>
    </row>
    <row r="440" spans="1:10" ht="17.25">
      <c r="A440" s="64"/>
      <c r="B440" s="64" t="s">
        <v>1359</v>
      </c>
      <c r="C440" s="64" t="s">
        <v>1360</v>
      </c>
      <c r="D440" s="65" t="s">
        <v>647</v>
      </c>
      <c r="E440" s="65">
        <v>16.875</v>
      </c>
      <c r="F440" s="64" t="s">
        <v>1080</v>
      </c>
      <c r="G440" s="64" t="s">
        <v>695</v>
      </c>
      <c r="H440" s="64">
        <v>7</v>
      </c>
      <c r="I440" s="65">
        <v>735000</v>
      </c>
      <c r="J440" s="107" t="s">
        <v>1361</v>
      </c>
    </row>
    <row r="441" spans="1:10" ht="51.75">
      <c r="A441" s="64"/>
      <c r="B441" s="64" t="s">
        <v>1362</v>
      </c>
      <c r="C441" s="64" t="s">
        <v>1363</v>
      </c>
      <c r="D441" s="65">
        <v>130.2</v>
      </c>
      <c r="E441" s="65">
        <v>252</v>
      </c>
      <c r="F441" s="64" t="s">
        <v>1827</v>
      </c>
      <c r="G441" s="64" t="s">
        <v>215</v>
      </c>
      <c r="H441" s="64">
        <v>2</v>
      </c>
      <c r="I441" s="65">
        <v>2600000</v>
      </c>
      <c r="J441" s="107" t="s">
        <v>1828</v>
      </c>
    </row>
    <row r="442" spans="1:10" ht="34.5">
      <c r="A442" s="64"/>
      <c r="B442" s="64" t="s">
        <v>1364</v>
      </c>
      <c r="C442" s="64" t="s">
        <v>1633</v>
      </c>
      <c r="D442" s="65">
        <v>144</v>
      </c>
      <c r="E442" s="65">
        <v>382.49</v>
      </c>
      <c r="F442" s="64" t="s">
        <v>1634</v>
      </c>
      <c r="G442" s="64" t="s">
        <v>292</v>
      </c>
      <c r="H442" s="64">
        <v>6</v>
      </c>
      <c r="I442" s="65">
        <v>7000000</v>
      </c>
      <c r="J442" s="107" t="s">
        <v>1635</v>
      </c>
    </row>
    <row r="443" spans="1:10" ht="34.5">
      <c r="A443" s="66"/>
      <c r="B443" s="66" t="s">
        <v>1366</v>
      </c>
      <c r="C443" s="64" t="s">
        <v>1636</v>
      </c>
      <c r="D443" s="65">
        <v>738.1</v>
      </c>
      <c r="E443" s="65">
        <v>1478.2</v>
      </c>
      <c r="F443" s="64" t="s">
        <v>1637</v>
      </c>
      <c r="G443" s="64" t="s">
        <v>292</v>
      </c>
      <c r="H443" s="64">
        <v>6</v>
      </c>
      <c r="I443" s="65">
        <v>65000000</v>
      </c>
      <c r="J443" s="107" t="s">
        <v>1638</v>
      </c>
    </row>
    <row r="444" spans="1:10" ht="17.25">
      <c r="A444" s="66"/>
      <c r="B444" s="66" t="s">
        <v>1552</v>
      </c>
      <c r="C444" s="64">
        <v>255705</v>
      </c>
      <c r="D444" s="65">
        <v>217.1</v>
      </c>
      <c r="E444" s="65">
        <v>572</v>
      </c>
      <c r="F444" s="64" t="s">
        <v>1553</v>
      </c>
      <c r="G444" s="64" t="s">
        <v>614</v>
      </c>
      <c r="H444" s="64">
        <v>2</v>
      </c>
      <c r="I444" s="65">
        <v>4329000</v>
      </c>
      <c r="J444" s="107" t="s">
        <v>1554</v>
      </c>
    </row>
    <row r="445" spans="1:10" ht="17.25">
      <c r="A445" s="66"/>
      <c r="B445" s="66" t="s">
        <v>1367</v>
      </c>
      <c r="C445" s="64">
        <v>248077</v>
      </c>
      <c r="D445" s="65">
        <v>110.8</v>
      </c>
      <c r="E445" s="65" t="s">
        <v>647</v>
      </c>
      <c r="F445" s="64" t="s">
        <v>1368</v>
      </c>
      <c r="G445" s="64" t="s">
        <v>614</v>
      </c>
      <c r="H445" s="64">
        <v>2</v>
      </c>
      <c r="I445" s="65">
        <v>2300000</v>
      </c>
      <c r="J445" s="107" t="s">
        <v>1369</v>
      </c>
    </row>
    <row r="446" spans="1:10" ht="17.25">
      <c r="A446" s="66"/>
      <c r="B446" s="66" t="s">
        <v>1639</v>
      </c>
      <c r="C446" s="64">
        <v>46953</v>
      </c>
      <c r="D446" s="65" t="s">
        <v>647</v>
      </c>
      <c r="E446" s="65">
        <v>87.2</v>
      </c>
      <c r="F446" s="64" t="s">
        <v>78</v>
      </c>
      <c r="G446" s="64" t="s">
        <v>1370</v>
      </c>
      <c r="H446" s="64">
        <v>3</v>
      </c>
      <c r="I446" s="65">
        <v>3055000</v>
      </c>
      <c r="J446" s="107" t="s">
        <v>1640</v>
      </c>
    </row>
    <row r="447" spans="1:10" ht="17.25">
      <c r="A447" s="66"/>
      <c r="B447" s="35" t="s">
        <v>1641</v>
      </c>
      <c r="C447" s="64">
        <v>49275</v>
      </c>
      <c r="D447" s="65" t="s">
        <v>647</v>
      </c>
      <c r="E447" s="65">
        <v>63.28</v>
      </c>
      <c r="F447" s="64" t="s">
        <v>1642</v>
      </c>
      <c r="G447" s="64" t="s">
        <v>681</v>
      </c>
      <c r="H447" s="64">
        <v>3</v>
      </c>
      <c r="I447" s="65">
        <v>1590000</v>
      </c>
      <c r="J447" s="107"/>
    </row>
    <row r="448" spans="1:10" ht="51.75">
      <c r="A448" s="66"/>
      <c r="B448" s="35" t="s">
        <v>1371</v>
      </c>
      <c r="C448" s="64">
        <v>255573</v>
      </c>
      <c r="D448" s="65">
        <v>2109.9</v>
      </c>
      <c r="E448" s="65" t="s">
        <v>1372</v>
      </c>
      <c r="F448" s="64" t="s">
        <v>1373</v>
      </c>
      <c r="G448" s="64" t="s">
        <v>707</v>
      </c>
      <c r="H448" s="64">
        <v>9</v>
      </c>
      <c r="I448" s="65">
        <v>30000000</v>
      </c>
      <c r="J448" s="107" t="s">
        <v>1374</v>
      </c>
    </row>
    <row r="449" spans="1:10" ht="34.5">
      <c r="A449" s="66"/>
      <c r="B449" s="35" t="s">
        <v>1375</v>
      </c>
      <c r="C449" s="64">
        <v>256104</v>
      </c>
      <c r="D449" s="65">
        <v>216.2</v>
      </c>
      <c r="E449" s="65" t="s">
        <v>647</v>
      </c>
      <c r="F449" s="64" t="s">
        <v>1376</v>
      </c>
      <c r="G449" s="64" t="s">
        <v>1377</v>
      </c>
      <c r="H449" s="64">
        <v>8</v>
      </c>
      <c r="I449" s="65">
        <v>3250000</v>
      </c>
      <c r="J449" s="107" t="s">
        <v>1378</v>
      </c>
    </row>
    <row r="450" spans="1:10" ht="17.25">
      <c r="A450" s="67"/>
      <c r="B450" s="67" t="s">
        <v>1379</v>
      </c>
      <c r="C450" s="67">
        <v>216638</v>
      </c>
      <c r="D450" s="68">
        <v>198.3</v>
      </c>
      <c r="E450" s="68">
        <v>980</v>
      </c>
      <c r="F450" s="67" t="s">
        <v>1380</v>
      </c>
      <c r="G450" s="67" t="s">
        <v>695</v>
      </c>
      <c r="H450" s="67">
        <v>6</v>
      </c>
      <c r="I450" s="68">
        <v>25000000</v>
      </c>
      <c r="J450" s="109"/>
    </row>
    <row r="451" spans="1:10" ht="51.75">
      <c r="A451" s="67"/>
      <c r="B451" s="67" t="s">
        <v>1381</v>
      </c>
      <c r="C451" s="67" t="s">
        <v>1382</v>
      </c>
      <c r="D451" s="68">
        <v>645.6</v>
      </c>
      <c r="E451" s="68">
        <v>2315</v>
      </c>
      <c r="F451" s="67" t="s">
        <v>1383</v>
      </c>
      <c r="G451" s="67" t="s">
        <v>695</v>
      </c>
      <c r="H451" s="67"/>
      <c r="I451" s="68">
        <v>52000000</v>
      </c>
      <c r="J451" s="109" t="s">
        <v>1384</v>
      </c>
    </row>
    <row r="452" spans="1:10" ht="17.25">
      <c r="A452" s="67"/>
      <c r="B452" s="67" t="s">
        <v>1385</v>
      </c>
      <c r="C452" s="67">
        <v>38347</v>
      </c>
      <c r="D452" s="68" t="s">
        <v>647</v>
      </c>
      <c r="E452" s="68">
        <v>105.46</v>
      </c>
      <c r="F452" s="67" t="s">
        <v>78</v>
      </c>
      <c r="G452" s="67" t="s">
        <v>695</v>
      </c>
      <c r="H452" s="67"/>
      <c r="I452" s="68">
        <v>3800000</v>
      </c>
      <c r="J452" s="109" t="s">
        <v>1386</v>
      </c>
    </row>
    <row r="453" spans="1:10" ht="17.25">
      <c r="A453" s="67"/>
      <c r="B453" s="67" t="s">
        <v>1387</v>
      </c>
      <c r="C453" s="67" t="s">
        <v>1388</v>
      </c>
      <c r="D453" s="68" t="s">
        <v>624</v>
      </c>
      <c r="E453" s="68">
        <v>1127.72</v>
      </c>
      <c r="F453" s="67" t="s">
        <v>78</v>
      </c>
      <c r="G453" s="67" t="s">
        <v>1643</v>
      </c>
      <c r="H453" s="67">
        <v>7</v>
      </c>
      <c r="I453" s="68">
        <v>70000000</v>
      </c>
      <c r="J453" s="109" t="s">
        <v>1644</v>
      </c>
    </row>
    <row r="454" spans="1:10" ht="17.25">
      <c r="A454" s="67"/>
      <c r="B454" s="67" t="s">
        <v>1389</v>
      </c>
      <c r="C454" s="67" t="s">
        <v>1390</v>
      </c>
      <c r="D454" s="68">
        <v>249.4</v>
      </c>
      <c r="E454" s="68">
        <v>698</v>
      </c>
      <c r="F454" s="67" t="s">
        <v>1391</v>
      </c>
      <c r="G454" s="67" t="s">
        <v>614</v>
      </c>
      <c r="H454" s="67">
        <v>2</v>
      </c>
      <c r="I454" s="68">
        <v>10000000</v>
      </c>
      <c r="J454" s="109" t="s">
        <v>1392</v>
      </c>
    </row>
    <row r="455" spans="1:10" ht="17.25">
      <c r="A455" s="67"/>
      <c r="B455" s="67" t="s">
        <v>1393</v>
      </c>
      <c r="C455" s="67">
        <v>46900</v>
      </c>
      <c r="D455" s="68" t="s">
        <v>647</v>
      </c>
      <c r="E455" s="68">
        <v>54.13</v>
      </c>
      <c r="F455" s="67" t="s">
        <v>78</v>
      </c>
      <c r="G455" s="67" t="s">
        <v>614</v>
      </c>
      <c r="H455" s="67"/>
      <c r="I455" s="68">
        <v>2165000</v>
      </c>
      <c r="J455" s="109"/>
    </row>
    <row r="456" spans="1:10" ht="17.25">
      <c r="A456" s="67"/>
      <c r="B456" s="69" t="s">
        <v>1394</v>
      </c>
      <c r="C456" s="67" t="s">
        <v>1395</v>
      </c>
      <c r="D456" s="70">
        <v>319.7</v>
      </c>
      <c r="E456" s="70">
        <v>1638</v>
      </c>
      <c r="F456" s="69" t="s">
        <v>1396</v>
      </c>
      <c r="G456" s="69" t="s">
        <v>695</v>
      </c>
      <c r="H456" s="69">
        <v>6</v>
      </c>
      <c r="I456" s="70">
        <v>46000000</v>
      </c>
      <c r="J456" s="110" t="s">
        <v>362</v>
      </c>
    </row>
    <row r="457" spans="1:10" ht="17.25">
      <c r="A457" s="67"/>
      <c r="B457" s="69" t="s">
        <v>1645</v>
      </c>
      <c r="C457" s="67">
        <v>49274</v>
      </c>
      <c r="D457" s="70" t="s">
        <v>647</v>
      </c>
      <c r="E457" s="70">
        <v>46.47</v>
      </c>
      <c r="F457" s="69" t="s">
        <v>78</v>
      </c>
      <c r="G457" s="69" t="s">
        <v>614</v>
      </c>
      <c r="H457" s="69">
        <v>3</v>
      </c>
      <c r="I457" s="70">
        <v>1200000</v>
      </c>
      <c r="J457" s="110"/>
    </row>
    <row r="458" spans="1:10" ht="86.25">
      <c r="A458" s="67"/>
      <c r="B458" s="69" t="s">
        <v>1397</v>
      </c>
      <c r="C458" s="67" t="s">
        <v>1398</v>
      </c>
      <c r="D458" s="70">
        <v>816.3</v>
      </c>
      <c r="E458" s="70">
        <v>1632</v>
      </c>
      <c r="F458" s="69" t="s">
        <v>1399</v>
      </c>
      <c r="G458" s="69" t="s">
        <v>695</v>
      </c>
      <c r="H458" s="69">
        <v>6</v>
      </c>
      <c r="I458" s="70">
        <v>55000000</v>
      </c>
      <c r="J458" s="110" t="s">
        <v>1400</v>
      </c>
    </row>
    <row r="459" spans="1:10" ht="51.75">
      <c r="A459" s="67"/>
      <c r="B459" s="69" t="s">
        <v>1401</v>
      </c>
      <c r="C459" s="67" t="s">
        <v>1402</v>
      </c>
      <c r="D459" s="70">
        <v>273</v>
      </c>
      <c r="E459" s="70" t="s">
        <v>1403</v>
      </c>
      <c r="F459" s="69" t="s">
        <v>1404</v>
      </c>
      <c r="G459" s="69" t="s">
        <v>695</v>
      </c>
      <c r="H459" s="69">
        <v>6</v>
      </c>
      <c r="I459" s="70">
        <v>6000000</v>
      </c>
      <c r="J459" s="110" t="s">
        <v>1405</v>
      </c>
    </row>
    <row r="460" spans="1:10" ht="34.5">
      <c r="A460" s="67"/>
      <c r="B460" s="69" t="s">
        <v>288</v>
      </c>
      <c r="C460" s="67">
        <v>250589</v>
      </c>
      <c r="D460" s="70">
        <v>154.85</v>
      </c>
      <c r="E460" s="70" t="s">
        <v>647</v>
      </c>
      <c r="F460" s="69" t="s">
        <v>617</v>
      </c>
      <c r="G460" s="69" t="s">
        <v>216</v>
      </c>
      <c r="H460" s="69">
        <v>5</v>
      </c>
      <c r="I460" s="70">
        <v>10839500</v>
      </c>
      <c r="J460" s="110" t="s">
        <v>289</v>
      </c>
    </row>
    <row r="461" spans="1:10" ht="34.5">
      <c r="A461" s="67"/>
      <c r="B461" s="69" t="s">
        <v>288</v>
      </c>
      <c r="C461" s="67">
        <v>250509</v>
      </c>
      <c r="D461" s="70">
        <v>154.85</v>
      </c>
      <c r="E461" s="70" t="s">
        <v>647</v>
      </c>
      <c r="F461" s="69" t="s">
        <v>617</v>
      </c>
      <c r="G461" s="69" t="s">
        <v>216</v>
      </c>
      <c r="H461" s="69">
        <v>5</v>
      </c>
      <c r="I461" s="70">
        <v>10839500</v>
      </c>
      <c r="J461" s="110" t="s">
        <v>289</v>
      </c>
    </row>
    <row r="462" spans="1:10" ht="34.5">
      <c r="A462" s="67"/>
      <c r="B462" s="69" t="s">
        <v>288</v>
      </c>
      <c r="C462" s="67" t="s">
        <v>290</v>
      </c>
      <c r="D462" s="70">
        <v>366.79</v>
      </c>
      <c r="E462" s="70" t="s">
        <v>647</v>
      </c>
      <c r="F462" s="69" t="s">
        <v>291</v>
      </c>
      <c r="G462" s="69" t="s">
        <v>292</v>
      </c>
      <c r="H462" s="69">
        <v>6</v>
      </c>
      <c r="I462" s="70">
        <f>70000*D462</f>
        <v>25675300</v>
      </c>
      <c r="J462" s="110" t="s">
        <v>289</v>
      </c>
    </row>
    <row r="463" spans="1:10" ht="17.25">
      <c r="A463" s="67"/>
      <c r="B463" s="69" t="s">
        <v>293</v>
      </c>
      <c r="C463" s="67" t="s">
        <v>294</v>
      </c>
      <c r="D463" s="70" t="s">
        <v>647</v>
      </c>
      <c r="E463" s="70" t="s">
        <v>295</v>
      </c>
      <c r="F463" s="69" t="s">
        <v>35</v>
      </c>
      <c r="G463" s="69" t="s">
        <v>228</v>
      </c>
      <c r="H463" s="69">
        <v>7</v>
      </c>
      <c r="I463" s="70">
        <v>4400000</v>
      </c>
      <c r="J463" s="110" t="s">
        <v>296</v>
      </c>
    </row>
    <row r="464" spans="1:10" ht="51.75">
      <c r="A464" s="67"/>
      <c r="B464" s="67" t="s">
        <v>1646</v>
      </c>
      <c r="C464" s="67">
        <v>68762</v>
      </c>
      <c r="D464" s="68" t="s">
        <v>647</v>
      </c>
      <c r="E464" s="68">
        <v>66.04</v>
      </c>
      <c r="F464" s="67" t="s">
        <v>78</v>
      </c>
      <c r="G464" s="67" t="s">
        <v>2245</v>
      </c>
      <c r="H464" s="67">
        <v>3</v>
      </c>
      <c r="I464" s="68">
        <v>2311400</v>
      </c>
      <c r="J464" s="109" t="s">
        <v>1647</v>
      </c>
    </row>
    <row r="465" spans="1:10" ht="51.75">
      <c r="A465" s="67"/>
      <c r="B465" s="67" t="s">
        <v>1648</v>
      </c>
      <c r="C465" s="67">
        <v>68763</v>
      </c>
      <c r="D465" s="68" t="s">
        <v>647</v>
      </c>
      <c r="E465" s="68">
        <v>67.77</v>
      </c>
      <c r="F465" s="67" t="s">
        <v>78</v>
      </c>
      <c r="G465" s="67" t="s">
        <v>2245</v>
      </c>
      <c r="H465" s="67">
        <v>3</v>
      </c>
      <c r="I465" s="68">
        <v>2371950</v>
      </c>
      <c r="J465" s="109" t="s">
        <v>1647</v>
      </c>
    </row>
    <row r="466" spans="1:10" ht="51.75">
      <c r="A466" s="67"/>
      <c r="B466" s="67" t="s">
        <v>1649</v>
      </c>
      <c r="C466" s="67">
        <v>68764</v>
      </c>
      <c r="D466" s="68" t="s">
        <v>647</v>
      </c>
      <c r="E466" s="68">
        <v>46.98</v>
      </c>
      <c r="F466" s="67" t="s">
        <v>78</v>
      </c>
      <c r="G466" s="67" t="s">
        <v>2245</v>
      </c>
      <c r="H466" s="67">
        <v>3</v>
      </c>
      <c r="I466" s="68">
        <v>1644300</v>
      </c>
      <c r="J466" s="109" t="s">
        <v>1647</v>
      </c>
    </row>
    <row r="467" spans="1:10" ht="51.75">
      <c r="A467" s="67"/>
      <c r="B467" s="67" t="s">
        <v>1650</v>
      </c>
      <c r="C467" s="67">
        <v>68765</v>
      </c>
      <c r="D467" s="68" t="s">
        <v>647</v>
      </c>
      <c r="E467" s="68">
        <v>92.96</v>
      </c>
      <c r="F467" s="67" t="s">
        <v>78</v>
      </c>
      <c r="G467" s="67" t="s">
        <v>2245</v>
      </c>
      <c r="H467" s="67">
        <v>3</v>
      </c>
      <c r="I467" s="68">
        <v>3253600</v>
      </c>
      <c r="J467" s="109" t="s">
        <v>1647</v>
      </c>
    </row>
    <row r="468" spans="1:10" ht="51.75">
      <c r="A468" s="67"/>
      <c r="B468" s="67" t="s">
        <v>1651</v>
      </c>
      <c r="C468" s="67">
        <v>68766</v>
      </c>
      <c r="D468" s="68" t="s">
        <v>647</v>
      </c>
      <c r="E468" s="68">
        <v>85.64</v>
      </c>
      <c r="F468" s="67" t="s">
        <v>78</v>
      </c>
      <c r="G468" s="67" t="s">
        <v>2245</v>
      </c>
      <c r="H468" s="67">
        <v>3</v>
      </c>
      <c r="I468" s="68">
        <v>2997400</v>
      </c>
      <c r="J468" s="109" t="s">
        <v>1647</v>
      </c>
    </row>
    <row r="469" spans="1:10" ht="51.75">
      <c r="A469" s="67"/>
      <c r="B469" s="67" t="s">
        <v>1652</v>
      </c>
      <c r="C469" s="67">
        <v>68767</v>
      </c>
      <c r="D469" s="68" t="s">
        <v>647</v>
      </c>
      <c r="E469" s="68">
        <v>112.62</v>
      </c>
      <c r="F469" s="67" t="s">
        <v>78</v>
      </c>
      <c r="G469" s="67" t="s">
        <v>2245</v>
      </c>
      <c r="H469" s="67">
        <v>3</v>
      </c>
      <c r="I469" s="68">
        <v>3941700</v>
      </c>
      <c r="J469" s="109" t="s">
        <v>1647</v>
      </c>
    </row>
    <row r="470" spans="1:10" ht="51.75">
      <c r="A470" s="67"/>
      <c r="B470" s="67" t="s">
        <v>1653</v>
      </c>
      <c r="C470" s="67">
        <v>68768</v>
      </c>
      <c r="D470" s="68" t="s">
        <v>647</v>
      </c>
      <c r="E470" s="68">
        <v>101.88</v>
      </c>
      <c r="F470" s="67" t="s">
        <v>78</v>
      </c>
      <c r="G470" s="67" t="s">
        <v>2245</v>
      </c>
      <c r="H470" s="67">
        <v>3</v>
      </c>
      <c r="I470" s="68">
        <v>3565800</v>
      </c>
      <c r="J470" s="109" t="s">
        <v>1647</v>
      </c>
    </row>
    <row r="471" spans="1:10" ht="51.75">
      <c r="A471" s="67"/>
      <c r="B471" s="67" t="s">
        <v>1654</v>
      </c>
      <c r="C471" s="67">
        <v>68769</v>
      </c>
      <c r="D471" s="68" t="s">
        <v>647</v>
      </c>
      <c r="E471" s="68">
        <v>101.46</v>
      </c>
      <c r="F471" s="67" t="s">
        <v>78</v>
      </c>
      <c r="G471" s="67" t="s">
        <v>2245</v>
      </c>
      <c r="H471" s="67">
        <v>3</v>
      </c>
      <c r="I471" s="68">
        <v>3551100</v>
      </c>
      <c r="J471" s="109" t="s">
        <v>1647</v>
      </c>
    </row>
    <row r="472" spans="1:10" ht="51.75">
      <c r="A472" s="67"/>
      <c r="B472" s="67" t="s">
        <v>1655</v>
      </c>
      <c r="C472" s="67">
        <v>68770</v>
      </c>
      <c r="D472" s="68" t="s">
        <v>647</v>
      </c>
      <c r="E472" s="68">
        <v>101.46</v>
      </c>
      <c r="F472" s="67" t="s">
        <v>78</v>
      </c>
      <c r="G472" s="67" t="s">
        <v>2245</v>
      </c>
      <c r="H472" s="67">
        <v>3</v>
      </c>
      <c r="I472" s="68">
        <v>3551100</v>
      </c>
      <c r="J472" s="109" t="s">
        <v>1647</v>
      </c>
    </row>
    <row r="473" spans="1:10" ht="51.75">
      <c r="A473" s="67"/>
      <c r="B473" s="67" t="s">
        <v>1656</v>
      </c>
      <c r="C473" s="67">
        <v>68771</v>
      </c>
      <c r="D473" s="68" t="s">
        <v>647</v>
      </c>
      <c r="E473" s="68">
        <v>100.16</v>
      </c>
      <c r="F473" s="67" t="s">
        <v>78</v>
      </c>
      <c r="G473" s="67" t="s">
        <v>2245</v>
      </c>
      <c r="H473" s="67">
        <v>3</v>
      </c>
      <c r="I473" s="68">
        <v>3505600</v>
      </c>
      <c r="J473" s="109" t="s">
        <v>1647</v>
      </c>
    </row>
    <row r="474" spans="1:10" ht="51.75">
      <c r="A474" s="67"/>
      <c r="B474" s="67" t="s">
        <v>1657</v>
      </c>
      <c r="C474" s="67">
        <v>68772</v>
      </c>
      <c r="D474" s="68" t="s">
        <v>647</v>
      </c>
      <c r="E474" s="68">
        <v>66.04</v>
      </c>
      <c r="F474" s="67" t="s">
        <v>78</v>
      </c>
      <c r="G474" s="67" t="s">
        <v>2245</v>
      </c>
      <c r="H474" s="67">
        <v>3</v>
      </c>
      <c r="I474" s="68">
        <v>2311400</v>
      </c>
      <c r="J474" s="109" t="s">
        <v>1647</v>
      </c>
    </row>
    <row r="475" spans="1:10" ht="51.75">
      <c r="A475" s="67"/>
      <c r="B475" s="67" t="s">
        <v>1658</v>
      </c>
      <c r="C475" s="67">
        <v>68773</v>
      </c>
      <c r="D475" s="68" t="s">
        <v>647</v>
      </c>
      <c r="E475" s="68">
        <v>67.77</v>
      </c>
      <c r="F475" s="67" t="s">
        <v>78</v>
      </c>
      <c r="G475" s="67" t="s">
        <v>2245</v>
      </c>
      <c r="H475" s="67">
        <v>3</v>
      </c>
      <c r="I475" s="68">
        <v>1694250</v>
      </c>
      <c r="J475" s="109" t="s">
        <v>1647</v>
      </c>
    </row>
    <row r="476" spans="1:10" ht="51.75">
      <c r="A476" s="67"/>
      <c r="B476" s="67" t="s">
        <v>1659</v>
      </c>
      <c r="C476" s="67">
        <v>68774</v>
      </c>
      <c r="D476" s="68" t="s">
        <v>647</v>
      </c>
      <c r="E476" s="68">
        <v>46.98</v>
      </c>
      <c r="F476" s="67" t="s">
        <v>78</v>
      </c>
      <c r="G476" s="67" t="s">
        <v>2245</v>
      </c>
      <c r="H476" s="67">
        <v>3</v>
      </c>
      <c r="I476" s="68">
        <v>1644300</v>
      </c>
      <c r="J476" s="109" t="s">
        <v>1647</v>
      </c>
    </row>
    <row r="477" spans="1:10" ht="51.75">
      <c r="A477" s="67"/>
      <c r="B477" s="67" t="s">
        <v>1660</v>
      </c>
      <c r="C477" s="67">
        <v>68775</v>
      </c>
      <c r="D477" s="68" t="s">
        <v>647</v>
      </c>
      <c r="E477" s="68">
        <v>92.96</v>
      </c>
      <c r="F477" s="67" t="s">
        <v>78</v>
      </c>
      <c r="G477" s="67" t="s">
        <v>2245</v>
      </c>
      <c r="H477" s="67">
        <v>3</v>
      </c>
      <c r="I477" s="68">
        <v>3253600</v>
      </c>
      <c r="J477" s="109" t="s">
        <v>1647</v>
      </c>
    </row>
    <row r="478" spans="1:10" ht="51.75">
      <c r="A478" s="67"/>
      <c r="B478" s="67" t="s">
        <v>1661</v>
      </c>
      <c r="C478" s="67">
        <v>68776</v>
      </c>
      <c r="D478" s="68" t="s">
        <v>647</v>
      </c>
      <c r="E478" s="68">
        <v>85.64</v>
      </c>
      <c r="F478" s="67" t="s">
        <v>78</v>
      </c>
      <c r="G478" s="67" t="s">
        <v>2245</v>
      </c>
      <c r="H478" s="67">
        <v>3</v>
      </c>
      <c r="I478" s="68">
        <v>2569200</v>
      </c>
      <c r="J478" s="109" t="s">
        <v>1647</v>
      </c>
    </row>
    <row r="479" spans="1:10" ht="69">
      <c r="A479" s="67"/>
      <c r="B479" s="67" t="s">
        <v>297</v>
      </c>
      <c r="C479" s="67" t="s">
        <v>298</v>
      </c>
      <c r="D479" s="68">
        <v>100.3</v>
      </c>
      <c r="E479" s="68" t="s">
        <v>299</v>
      </c>
      <c r="F479" s="67" t="s">
        <v>300</v>
      </c>
      <c r="G479" s="67" t="s">
        <v>215</v>
      </c>
      <c r="H479" s="67">
        <v>2</v>
      </c>
      <c r="I479" s="68">
        <v>2800000</v>
      </c>
      <c r="J479" s="109" t="s">
        <v>301</v>
      </c>
    </row>
    <row r="480" spans="1:10" s="35" customFormat="1" ht="34.5">
      <c r="A480" s="67"/>
      <c r="B480" s="69" t="s">
        <v>1555</v>
      </c>
      <c r="C480" s="67">
        <v>245297</v>
      </c>
      <c r="D480" s="70">
        <v>70</v>
      </c>
      <c r="E480" s="70">
        <v>162</v>
      </c>
      <c r="F480" s="69" t="s">
        <v>1556</v>
      </c>
      <c r="G480" s="69" t="s">
        <v>215</v>
      </c>
      <c r="H480" s="69">
        <v>2</v>
      </c>
      <c r="I480" s="70">
        <v>3000000</v>
      </c>
      <c r="J480" s="110" t="s">
        <v>1557</v>
      </c>
    </row>
    <row r="481" spans="1:10" ht="17.25">
      <c r="A481" s="67"/>
      <c r="B481" s="69" t="s">
        <v>1829</v>
      </c>
      <c r="C481" s="67">
        <v>281999</v>
      </c>
      <c r="D481" s="70">
        <v>51</v>
      </c>
      <c r="E481" s="70" t="s">
        <v>1830</v>
      </c>
      <c r="F481" s="69" t="s">
        <v>1831</v>
      </c>
      <c r="G481" s="69" t="s">
        <v>215</v>
      </c>
      <c r="H481" s="69">
        <v>2</v>
      </c>
      <c r="I481" s="70">
        <v>2000000</v>
      </c>
      <c r="J481" s="110" t="s">
        <v>1135</v>
      </c>
    </row>
    <row r="482" spans="1:10" ht="17.25">
      <c r="A482" s="67"/>
      <c r="B482" s="69" t="s">
        <v>1662</v>
      </c>
      <c r="C482" s="67">
        <v>46078</v>
      </c>
      <c r="D482" s="69" t="s">
        <v>624</v>
      </c>
      <c r="E482" s="70">
        <v>89.9</v>
      </c>
      <c r="F482" s="69" t="s">
        <v>78</v>
      </c>
      <c r="G482" s="67" t="s">
        <v>2245</v>
      </c>
      <c r="H482" s="67">
        <v>3</v>
      </c>
      <c r="I482" s="70">
        <v>5400000</v>
      </c>
      <c r="J482" s="112" t="s">
        <v>1663</v>
      </c>
    </row>
    <row r="483" spans="1:10" ht="17.25">
      <c r="A483" s="67"/>
      <c r="B483" s="69" t="s">
        <v>1664</v>
      </c>
      <c r="C483" s="67">
        <v>46080</v>
      </c>
      <c r="D483" s="69" t="s">
        <v>624</v>
      </c>
      <c r="E483" s="70">
        <v>91.95</v>
      </c>
      <c r="F483" s="69" t="s">
        <v>78</v>
      </c>
      <c r="G483" s="67" t="s">
        <v>2245</v>
      </c>
      <c r="H483" s="67">
        <v>3</v>
      </c>
      <c r="I483" s="70">
        <v>5520000</v>
      </c>
      <c r="J483" s="112" t="s">
        <v>1663</v>
      </c>
    </row>
    <row r="484" spans="1:10" ht="17.25">
      <c r="A484" s="67"/>
      <c r="B484" s="69" t="s">
        <v>1665</v>
      </c>
      <c r="C484" s="67">
        <v>46031</v>
      </c>
      <c r="D484" s="69" t="s">
        <v>624</v>
      </c>
      <c r="E484" s="70">
        <v>12</v>
      </c>
      <c r="F484" s="69" t="s">
        <v>1068</v>
      </c>
      <c r="G484" s="67" t="s">
        <v>2245</v>
      </c>
      <c r="H484" s="67">
        <v>3</v>
      </c>
      <c r="I484" s="70">
        <v>450000</v>
      </c>
      <c r="J484" s="112" t="s">
        <v>1663</v>
      </c>
    </row>
    <row r="485" spans="1:10" ht="17.25">
      <c r="A485" s="67"/>
      <c r="B485" s="69" t="s">
        <v>1666</v>
      </c>
      <c r="C485" s="67">
        <v>46079</v>
      </c>
      <c r="D485" s="69" t="s">
        <v>624</v>
      </c>
      <c r="E485" s="70">
        <v>12</v>
      </c>
      <c r="F485" s="69" t="s">
        <v>1068</v>
      </c>
      <c r="G485" s="67" t="s">
        <v>2245</v>
      </c>
      <c r="H485" s="67">
        <v>3</v>
      </c>
      <c r="I485" s="70">
        <v>450000</v>
      </c>
      <c r="J485" s="112" t="s">
        <v>1663</v>
      </c>
    </row>
    <row r="486" spans="1:10" ht="34.5">
      <c r="A486" s="67"/>
      <c r="B486" s="69" t="s">
        <v>1820</v>
      </c>
      <c r="C486" s="67" t="s">
        <v>1821</v>
      </c>
      <c r="D486" s="70">
        <v>2560.32</v>
      </c>
      <c r="E486" s="70">
        <v>80</v>
      </c>
      <c r="F486" s="69" t="s">
        <v>1780</v>
      </c>
      <c r="G486" s="35" t="s">
        <v>219</v>
      </c>
      <c r="H486" s="67">
        <v>9</v>
      </c>
      <c r="I486" s="70">
        <v>50000000</v>
      </c>
      <c r="J486" s="110" t="s">
        <v>1822</v>
      </c>
    </row>
    <row r="487" spans="1:10" s="56" customFormat="1" ht="17.25">
      <c r="A487" s="33"/>
      <c r="B487" s="33" t="s">
        <v>1667</v>
      </c>
      <c r="C487" s="33" t="s">
        <v>1668</v>
      </c>
      <c r="D487" s="60" t="s">
        <v>624</v>
      </c>
      <c r="E487" s="60">
        <v>45</v>
      </c>
      <c r="F487" s="33" t="s">
        <v>78</v>
      </c>
      <c r="G487" s="33" t="s">
        <v>228</v>
      </c>
      <c r="H487" s="33">
        <v>7</v>
      </c>
      <c r="I487" s="60">
        <v>1170000</v>
      </c>
      <c r="J487" s="31" t="s">
        <v>1669</v>
      </c>
    </row>
    <row r="488" spans="1:10" ht="17.25">
      <c r="A488" s="36"/>
      <c r="B488" s="83"/>
      <c r="C488" s="84"/>
      <c r="D488" s="85"/>
      <c r="E488" s="85"/>
      <c r="F488" s="86"/>
      <c r="G488" s="86"/>
      <c r="H488" s="86"/>
      <c r="I488" s="85"/>
      <c r="J488" s="62"/>
    </row>
    <row r="489" spans="1:10" s="52" customFormat="1" ht="17.25">
      <c r="A489" s="74"/>
      <c r="B489" s="54" t="s">
        <v>1670</v>
      </c>
      <c r="C489" s="81"/>
      <c r="D489" s="82"/>
      <c r="E489" s="82"/>
      <c r="F489" s="81"/>
      <c r="G489" s="81"/>
      <c r="H489" s="81"/>
      <c r="I489" s="82"/>
      <c r="J489" s="61"/>
    </row>
    <row r="490" spans="1:10" ht="86.25">
      <c r="A490" s="63"/>
      <c r="B490" s="64" t="s">
        <v>1406</v>
      </c>
      <c r="C490" s="64">
        <v>432136</v>
      </c>
      <c r="D490" s="65">
        <v>307</v>
      </c>
      <c r="E490" s="65">
        <v>627.3</v>
      </c>
      <c r="F490" s="64" t="s">
        <v>736</v>
      </c>
      <c r="G490" s="64" t="s">
        <v>737</v>
      </c>
      <c r="H490" s="64">
        <v>9</v>
      </c>
      <c r="I490" s="65">
        <v>6000000</v>
      </c>
      <c r="J490" s="107" t="s">
        <v>738</v>
      </c>
    </row>
    <row r="491" spans="1:10" ht="69">
      <c r="A491" s="63"/>
      <c r="B491" s="64" t="s">
        <v>739</v>
      </c>
      <c r="C491" s="64" t="s">
        <v>740</v>
      </c>
      <c r="D491" s="65">
        <v>403</v>
      </c>
      <c r="E491" s="65">
        <v>116</v>
      </c>
      <c r="F491" s="64" t="s">
        <v>1832</v>
      </c>
      <c r="G491" s="64" t="s">
        <v>215</v>
      </c>
      <c r="H491" s="64">
        <v>2</v>
      </c>
      <c r="I491" s="65">
        <v>2200000</v>
      </c>
      <c r="J491" s="107" t="s">
        <v>1833</v>
      </c>
    </row>
    <row r="492" spans="1:10" ht="34.5">
      <c r="A492" s="63"/>
      <c r="B492" s="64" t="s">
        <v>741</v>
      </c>
      <c r="C492" s="64">
        <v>456123</v>
      </c>
      <c r="D492" s="65">
        <v>4582</v>
      </c>
      <c r="E492" s="65">
        <f>474+2658.5+177.5</f>
        <v>3310</v>
      </c>
      <c r="F492" s="64" t="s">
        <v>742</v>
      </c>
      <c r="G492" s="64" t="s">
        <v>1365</v>
      </c>
      <c r="H492" s="64">
        <v>9</v>
      </c>
      <c r="I492" s="65">
        <v>54000000</v>
      </c>
      <c r="J492" s="107" t="s">
        <v>743</v>
      </c>
    </row>
    <row r="493" spans="1:10" ht="17.25">
      <c r="A493" s="63"/>
      <c r="B493" s="64" t="s">
        <v>744</v>
      </c>
      <c r="C493" s="64">
        <v>432134</v>
      </c>
      <c r="D493" s="65">
        <v>405</v>
      </c>
      <c r="E493" s="65" t="s">
        <v>647</v>
      </c>
      <c r="F493" s="64" t="s">
        <v>745</v>
      </c>
      <c r="G493" s="64" t="s">
        <v>695</v>
      </c>
      <c r="H493" s="64">
        <v>5</v>
      </c>
      <c r="I493" s="65">
        <v>4050000</v>
      </c>
      <c r="J493" s="107" t="s">
        <v>746</v>
      </c>
    </row>
    <row r="494" spans="1:10" ht="34.5">
      <c r="A494" s="67"/>
      <c r="B494" s="69" t="s">
        <v>1671</v>
      </c>
      <c r="C494" s="67">
        <v>347568</v>
      </c>
      <c r="D494" s="70">
        <v>68</v>
      </c>
      <c r="E494" s="70">
        <v>100</v>
      </c>
      <c r="F494" s="69" t="s">
        <v>1672</v>
      </c>
      <c r="G494" s="69" t="s">
        <v>614</v>
      </c>
      <c r="H494" s="69">
        <v>3</v>
      </c>
      <c r="I494" s="70">
        <v>2800000</v>
      </c>
      <c r="J494" s="110" t="s">
        <v>1673</v>
      </c>
    </row>
    <row r="495" spans="1:10" ht="69">
      <c r="A495" s="67"/>
      <c r="B495" s="69" t="s">
        <v>1424</v>
      </c>
      <c r="C495" s="67" t="s">
        <v>1425</v>
      </c>
      <c r="D495" s="70">
        <v>300</v>
      </c>
      <c r="E495" s="70">
        <v>276</v>
      </c>
      <c r="F495" s="69" t="s">
        <v>1426</v>
      </c>
      <c r="G495" s="69" t="s">
        <v>614</v>
      </c>
      <c r="H495" s="69">
        <v>2</v>
      </c>
      <c r="I495" s="70">
        <v>3210000</v>
      </c>
      <c r="J495" s="110" t="s">
        <v>1427</v>
      </c>
    </row>
    <row r="496" spans="1:10" ht="17.25">
      <c r="A496" s="36"/>
      <c r="B496" s="72"/>
      <c r="C496" s="31"/>
      <c r="D496" s="73"/>
      <c r="E496" s="73"/>
      <c r="F496" s="72"/>
      <c r="G496" s="31"/>
      <c r="H496" s="31"/>
      <c r="I496" s="73"/>
      <c r="J496" s="62"/>
    </row>
    <row r="497" spans="1:10" s="52" customFormat="1" ht="17.25">
      <c r="A497" s="74"/>
      <c r="B497" s="54" t="s">
        <v>1674</v>
      </c>
      <c r="C497" s="81"/>
      <c r="D497" s="82"/>
      <c r="E497" s="82"/>
      <c r="F497" s="81"/>
      <c r="G497" s="81"/>
      <c r="H497" s="81"/>
      <c r="I497" s="82"/>
      <c r="J497" s="61"/>
    </row>
    <row r="498" spans="1:10" ht="17.25">
      <c r="A498" s="33" t="s">
        <v>1428</v>
      </c>
      <c r="B498" s="33" t="s">
        <v>1429</v>
      </c>
      <c r="C498" s="33">
        <v>11986</v>
      </c>
      <c r="D498" s="34">
        <v>593</v>
      </c>
      <c r="E498" s="34" t="s">
        <v>624</v>
      </c>
      <c r="F498" s="33" t="s">
        <v>1430</v>
      </c>
      <c r="G498" s="33" t="s">
        <v>356</v>
      </c>
      <c r="H498" s="33">
        <v>1</v>
      </c>
      <c r="I498" s="34">
        <v>3262000</v>
      </c>
      <c r="J498" s="50"/>
    </row>
    <row r="499" spans="1:10" ht="34.5">
      <c r="A499" s="63"/>
      <c r="B499" s="64" t="s">
        <v>1431</v>
      </c>
      <c r="C499" s="64" t="s">
        <v>1432</v>
      </c>
      <c r="D499" s="65">
        <v>693</v>
      </c>
      <c r="E499" s="65" t="s">
        <v>624</v>
      </c>
      <c r="F499" s="64" t="s">
        <v>96</v>
      </c>
      <c r="G499" s="64" t="s">
        <v>653</v>
      </c>
      <c r="H499" s="64">
        <v>5</v>
      </c>
      <c r="I499" s="65">
        <v>8320000</v>
      </c>
      <c r="J499" s="107" t="s">
        <v>1433</v>
      </c>
    </row>
    <row r="500" spans="1:10" ht="17.25">
      <c r="A500" s="63"/>
      <c r="B500" s="64" t="s">
        <v>1434</v>
      </c>
      <c r="C500" s="64">
        <v>1849</v>
      </c>
      <c r="D500" s="65" t="s">
        <v>624</v>
      </c>
      <c r="E500" s="65">
        <v>348.95</v>
      </c>
      <c r="F500" s="64" t="s">
        <v>78</v>
      </c>
      <c r="G500" s="64" t="s">
        <v>1370</v>
      </c>
      <c r="H500" s="64">
        <v>7</v>
      </c>
      <c r="I500" s="65">
        <v>21000000</v>
      </c>
      <c r="J500" s="107"/>
    </row>
    <row r="501" spans="1:10" ht="17.25">
      <c r="A501" s="63"/>
      <c r="B501" s="64" t="s">
        <v>1435</v>
      </c>
      <c r="C501" s="64">
        <v>1682</v>
      </c>
      <c r="D501" s="65" t="s">
        <v>624</v>
      </c>
      <c r="E501" s="65">
        <v>78.26</v>
      </c>
      <c r="F501" s="64" t="s">
        <v>1436</v>
      </c>
      <c r="G501" s="64" t="s">
        <v>1370</v>
      </c>
      <c r="H501" s="64">
        <v>7</v>
      </c>
      <c r="I501" s="65">
        <v>4700000</v>
      </c>
      <c r="J501" s="107"/>
    </row>
    <row r="502" spans="1:10" ht="17.25">
      <c r="A502" s="63"/>
      <c r="B502" s="64" t="s">
        <v>1437</v>
      </c>
      <c r="C502" s="64">
        <v>1683</v>
      </c>
      <c r="D502" s="65" t="s">
        <v>624</v>
      </c>
      <c r="E502" s="65">
        <v>230.27</v>
      </c>
      <c r="F502" s="64" t="s">
        <v>1436</v>
      </c>
      <c r="G502" s="64" t="s">
        <v>1370</v>
      </c>
      <c r="H502" s="64">
        <v>7</v>
      </c>
      <c r="I502" s="65">
        <v>13900000</v>
      </c>
      <c r="J502" s="107"/>
    </row>
    <row r="503" spans="1:10" ht="17.25">
      <c r="A503" s="63"/>
      <c r="B503" s="64" t="s">
        <v>1438</v>
      </c>
      <c r="C503" s="64">
        <v>1689</v>
      </c>
      <c r="D503" s="65" t="s">
        <v>624</v>
      </c>
      <c r="E503" s="65">
        <v>122.6</v>
      </c>
      <c r="F503" s="64" t="s">
        <v>1436</v>
      </c>
      <c r="G503" s="64" t="s">
        <v>1370</v>
      </c>
      <c r="H503" s="64">
        <v>7</v>
      </c>
      <c r="I503" s="65">
        <v>7400000</v>
      </c>
      <c r="J503" s="107"/>
    </row>
    <row r="504" spans="1:10" ht="17.25">
      <c r="A504" s="63"/>
      <c r="B504" s="64" t="s">
        <v>1439</v>
      </c>
      <c r="C504" s="64">
        <v>1690</v>
      </c>
      <c r="D504" s="65" t="s">
        <v>624</v>
      </c>
      <c r="E504" s="65">
        <v>144.55</v>
      </c>
      <c r="F504" s="64" t="s">
        <v>1436</v>
      </c>
      <c r="G504" s="64" t="s">
        <v>1370</v>
      </c>
      <c r="H504" s="64">
        <v>7</v>
      </c>
      <c r="I504" s="65">
        <v>8700000</v>
      </c>
      <c r="J504" s="107"/>
    </row>
    <row r="505" spans="1:10" ht="17.25">
      <c r="A505" s="63"/>
      <c r="B505" s="64" t="s">
        <v>1440</v>
      </c>
      <c r="C505" s="64">
        <v>1691</v>
      </c>
      <c r="D505" s="65" t="s">
        <v>624</v>
      </c>
      <c r="E505" s="65">
        <v>139.43</v>
      </c>
      <c r="F505" s="64" t="s">
        <v>1436</v>
      </c>
      <c r="G505" s="64" t="s">
        <v>1370</v>
      </c>
      <c r="H505" s="64">
        <v>7</v>
      </c>
      <c r="I505" s="65">
        <v>8400000</v>
      </c>
      <c r="J505" s="107"/>
    </row>
    <row r="506" spans="1:10" ht="17.25">
      <c r="A506" s="63"/>
      <c r="B506" s="64" t="s">
        <v>1441</v>
      </c>
      <c r="C506" s="64">
        <v>1692</v>
      </c>
      <c r="D506" s="65" t="s">
        <v>624</v>
      </c>
      <c r="E506" s="65">
        <v>78.26</v>
      </c>
      <c r="F506" s="64" t="s">
        <v>1436</v>
      </c>
      <c r="G506" s="64" t="s">
        <v>1370</v>
      </c>
      <c r="H506" s="64">
        <v>7</v>
      </c>
      <c r="I506" s="65">
        <v>4700000</v>
      </c>
      <c r="J506" s="107"/>
    </row>
    <row r="507" spans="1:10" ht="17.25">
      <c r="A507" s="63"/>
      <c r="B507" s="64" t="s">
        <v>1442</v>
      </c>
      <c r="C507" s="64">
        <v>1693</v>
      </c>
      <c r="D507" s="65" t="s">
        <v>624</v>
      </c>
      <c r="E507" s="65">
        <v>230.27</v>
      </c>
      <c r="F507" s="64" t="s">
        <v>1436</v>
      </c>
      <c r="G507" s="64" t="s">
        <v>1370</v>
      </c>
      <c r="H507" s="64">
        <v>7</v>
      </c>
      <c r="I507" s="65">
        <v>13900000</v>
      </c>
      <c r="J507" s="107"/>
    </row>
    <row r="508" spans="1:10" ht="17.25">
      <c r="A508" s="63"/>
      <c r="B508" s="64" t="s">
        <v>1443</v>
      </c>
      <c r="C508" s="64">
        <v>1703</v>
      </c>
      <c r="D508" s="65" t="s">
        <v>624</v>
      </c>
      <c r="E508" s="65">
        <v>122.6</v>
      </c>
      <c r="F508" s="64" t="s">
        <v>1436</v>
      </c>
      <c r="G508" s="64" t="s">
        <v>1370</v>
      </c>
      <c r="H508" s="64">
        <v>7</v>
      </c>
      <c r="I508" s="65">
        <v>7400000</v>
      </c>
      <c r="J508" s="107"/>
    </row>
    <row r="509" spans="1:10" ht="17.25">
      <c r="A509" s="63"/>
      <c r="B509" s="64" t="s">
        <v>1444</v>
      </c>
      <c r="C509" s="64">
        <v>1750</v>
      </c>
      <c r="D509" s="65" t="s">
        <v>624</v>
      </c>
      <c r="E509" s="65">
        <v>143.94</v>
      </c>
      <c r="F509" s="64" t="s">
        <v>1436</v>
      </c>
      <c r="G509" s="64" t="s">
        <v>1370</v>
      </c>
      <c r="H509" s="64">
        <v>7</v>
      </c>
      <c r="I509" s="65">
        <v>8700000</v>
      </c>
      <c r="J509" s="107"/>
    </row>
    <row r="510" spans="1:10" ht="17.25">
      <c r="A510" s="63"/>
      <c r="B510" s="64" t="s">
        <v>1445</v>
      </c>
      <c r="C510" s="64">
        <v>1704</v>
      </c>
      <c r="D510" s="65" t="s">
        <v>624</v>
      </c>
      <c r="E510" s="65">
        <v>139.43</v>
      </c>
      <c r="F510" s="64" t="s">
        <v>1436</v>
      </c>
      <c r="G510" s="64" t="s">
        <v>1370</v>
      </c>
      <c r="H510" s="64">
        <v>7</v>
      </c>
      <c r="I510" s="65">
        <v>8400000</v>
      </c>
      <c r="J510" s="107"/>
    </row>
    <row r="511" spans="1:10" ht="17.25">
      <c r="A511" s="63"/>
      <c r="B511" s="64" t="s">
        <v>1446</v>
      </c>
      <c r="C511" s="64">
        <v>1705</v>
      </c>
      <c r="D511" s="65" t="s">
        <v>624</v>
      </c>
      <c r="E511" s="65">
        <v>78.26</v>
      </c>
      <c r="F511" s="64" t="s">
        <v>1436</v>
      </c>
      <c r="G511" s="64" t="s">
        <v>1370</v>
      </c>
      <c r="H511" s="64">
        <v>7</v>
      </c>
      <c r="I511" s="65">
        <v>4700000</v>
      </c>
      <c r="J511" s="107"/>
    </row>
    <row r="512" spans="1:10" ht="17.25">
      <c r="A512" s="63"/>
      <c r="B512" s="64" t="s">
        <v>1447</v>
      </c>
      <c r="C512" s="64">
        <v>1742</v>
      </c>
      <c r="D512" s="65" t="s">
        <v>624</v>
      </c>
      <c r="E512" s="65">
        <v>230.27</v>
      </c>
      <c r="F512" s="64" t="s">
        <v>1436</v>
      </c>
      <c r="G512" s="64" t="s">
        <v>1370</v>
      </c>
      <c r="H512" s="64">
        <v>7</v>
      </c>
      <c r="I512" s="65">
        <v>13900000</v>
      </c>
      <c r="J512" s="107"/>
    </row>
    <row r="513" spans="1:10" ht="17.25">
      <c r="A513" s="63"/>
      <c r="B513" s="64" t="s">
        <v>1448</v>
      </c>
      <c r="C513" s="64">
        <v>1706</v>
      </c>
      <c r="D513" s="65" t="s">
        <v>624</v>
      </c>
      <c r="E513" s="65">
        <v>122.6</v>
      </c>
      <c r="F513" s="64" t="s">
        <v>1436</v>
      </c>
      <c r="G513" s="64" t="s">
        <v>1370</v>
      </c>
      <c r="H513" s="64">
        <v>7</v>
      </c>
      <c r="I513" s="65">
        <v>7400000</v>
      </c>
      <c r="J513" s="107"/>
    </row>
    <row r="514" spans="1:10" ht="17.25">
      <c r="A514" s="63"/>
      <c r="B514" s="64" t="s">
        <v>1449</v>
      </c>
      <c r="C514" s="64">
        <v>1707</v>
      </c>
      <c r="D514" s="65" t="s">
        <v>624</v>
      </c>
      <c r="E514" s="65">
        <v>143.94</v>
      </c>
      <c r="F514" s="64" t="s">
        <v>1436</v>
      </c>
      <c r="G514" s="64" t="s">
        <v>1370</v>
      </c>
      <c r="H514" s="64">
        <v>7</v>
      </c>
      <c r="I514" s="65">
        <v>8700000</v>
      </c>
      <c r="J514" s="107"/>
    </row>
    <row r="515" spans="1:10" ht="17.25">
      <c r="A515" s="63"/>
      <c r="B515" s="64" t="s">
        <v>1450</v>
      </c>
      <c r="C515" s="64">
        <v>1708</v>
      </c>
      <c r="D515" s="65" t="s">
        <v>624</v>
      </c>
      <c r="E515" s="65">
        <v>139.43</v>
      </c>
      <c r="F515" s="64" t="s">
        <v>1436</v>
      </c>
      <c r="G515" s="64" t="s">
        <v>1370</v>
      </c>
      <c r="H515" s="64">
        <v>7</v>
      </c>
      <c r="I515" s="65">
        <v>8400000</v>
      </c>
      <c r="J515" s="107"/>
    </row>
    <row r="516" spans="1:10" ht="17.25">
      <c r="A516" s="63"/>
      <c r="B516" s="64" t="s">
        <v>808</v>
      </c>
      <c r="C516" s="64">
        <v>1709</v>
      </c>
      <c r="D516" s="65" t="s">
        <v>624</v>
      </c>
      <c r="E516" s="65">
        <v>78.26</v>
      </c>
      <c r="F516" s="64" t="s">
        <v>1436</v>
      </c>
      <c r="G516" s="64" t="s">
        <v>1370</v>
      </c>
      <c r="H516" s="64">
        <v>7</v>
      </c>
      <c r="I516" s="65">
        <v>4700000</v>
      </c>
      <c r="J516" s="107"/>
    </row>
    <row r="517" spans="1:10" ht="17.25">
      <c r="A517" s="63"/>
      <c r="B517" s="64" t="s">
        <v>809</v>
      </c>
      <c r="C517" s="64">
        <v>1710</v>
      </c>
      <c r="D517" s="65" t="s">
        <v>624</v>
      </c>
      <c r="E517" s="65">
        <v>230.27</v>
      </c>
      <c r="F517" s="64" t="s">
        <v>1436</v>
      </c>
      <c r="G517" s="64" t="s">
        <v>1370</v>
      </c>
      <c r="H517" s="64">
        <v>7</v>
      </c>
      <c r="I517" s="65">
        <v>13900000</v>
      </c>
      <c r="J517" s="107"/>
    </row>
    <row r="518" spans="1:10" ht="17.25">
      <c r="A518" s="63"/>
      <c r="B518" s="64" t="s">
        <v>810</v>
      </c>
      <c r="C518" s="64" t="s">
        <v>811</v>
      </c>
      <c r="D518" s="65" t="s">
        <v>624</v>
      </c>
      <c r="E518" s="65">
        <v>2194</v>
      </c>
      <c r="F518" s="64" t="s">
        <v>812</v>
      </c>
      <c r="G518" s="64" t="s">
        <v>1370</v>
      </c>
      <c r="H518" s="64">
        <v>7</v>
      </c>
      <c r="I518" s="65">
        <v>79200000</v>
      </c>
      <c r="J518" s="107"/>
    </row>
    <row r="519" spans="1:10" ht="34.5">
      <c r="A519" s="63"/>
      <c r="B519" s="64" t="s">
        <v>813</v>
      </c>
      <c r="C519" s="64">
        <v>29712</v>
      </c>
      <c r="D519" s="65">
        <v>454</v>
      </c>
      <c r="E519" s="65" t="s">
        <v>647</v>
      </c>
      <c r="F519" s="64" t="s">
        <v>617</v>
      </c>
      <c r="G519" s="64" t="s">
        <v>214</v>
      </c>
      <c r="H519" s="64">
        <v>1</v>
      </c>
      <c r="I519" s="65">
        <v>4090000</v>
      </c>
      <c r="J519" s="107" t="s">
        <v>1675</v>
      </c>
    </row>
    <row r="520" spans="1:10" ht="17.25">
      <c r="A520" s="63"/>
      <c r="B520" s="64" t="s">
        <v>814</v>
      </c>
      <c r="C520" s="64" t="s">
        <v>815</v>
      </c>
      <c r="D520" s="65">
        <v>432</v>
      </c>
      <c r="E520" s="65">
        <v>255</v>
      </c>
      <c r="F520" s="64" t="s">
        <v>1070</v>
      </c>
      <c r="G520" s="64" t="s">
        <v>614</v>
      </c>
      <c r="H520" s="64">
        <v>2</v>
      </c>
      <c r="I520" s="65">
        <v>12000000</v>
      </c>
      <c r="J520" s="107" t="s">
        <v>816</v>
      </c>
    </row>
    <row r="521" spans="1:10" ht="120.75">
      <c r="A521" s="63"/>
      <c r="B521" s="64" t="s">
        <v>817</v>
      </c>
      <c r="C521" s="64" t="s">
        <v>818</v>
      </c>
      <c r="D521" s="65">
        <v>748</v>
      </c>
      <c r="E521" s="65" t="s">
        <v>647</v>
      </c>
      <c r="F521" s="64" t="s">
        <v>648</v>
      </c>
      <c r="G521" s="64" t="s">
        <v>614</v>
      </c>
      <c r="H521" s="64">
        <v>1</v>
      </c>
      <c r="I521" s="65">
        <v>16000000</v>
      </c>
      <c r="J521" s="107" t="s">
        <v>819</v>
      </c>
    </row>
    <row r="522" spans="1:10" ht="17.25">
      <c r="A522" s="63"/>
      <c r="B522" s="64" t="s">
        <v>820</v>
      </c>
      <c r="C522" s="64" t="s">
        <v>821</v>
      </c>
      <c r="D522" s="65">
        <v>500</v>
      </c>
      <c r="E522" s="65" t="s">
        <v>647</v>
      </c>
      <c r="F522" s="64" t="s">
        <v>648</v>
      </c>
      <c r="G522" s="64" t="s">
        <v>614</v>
      </c>
      <c r="H522" s="64">
        <v>1</v>
      </c>
      <c r="I522" s="65">
        <v>2500000</v>
      </c>
      <c r="J522" s="107"/>
    </row>
    <row r="523" spans="1:10" ht="34.5">
      <c r="A523" s="64"/>
      <c r="B523" s="64" t="s">
        <v>822</v>
      </c>
      <c r="C523" s="64" t="s">
        <v>823</v>
      </c>
      <c r="D523" s="65">
        <v>420</v>
      </c>
      <c r="E523" s="65" t="s">
        <v>647</v>
      </c>
      <c r="F523" s="64" t="s">
        <v>824</v>
      </c>
      <c r="G523" s="64" t="s">
        <v>695</v>
      </c>
      <c r="H523" s="64">
        <v>5</v>
      </c>
      <c r="I523" s="65">
        <v>7560000</v>
      </c>
      <c r="J523" s="107" t="s">
        <v>825</v>
      </c>
    </row>
    <row r="524" spans="1:10" ht="138">
      <c r="A524" s="66"/>
      <c r="B524" s="66" t="s">
        <v>826</v>
      </c>
      <c r="C524" s="64" t="s">
        <v>827</v>
      </c>
      <c r="D524" s="65">
        <v>450</v>
      </c>
      <c r="E524" s="65">
        <f>221.5+55</f>
        <v>276.5</v>
      </c>
      <c r="F524" s="64" t="s">
        <v>671</v>
      </c>
      <c r="G524" s="64" t="s">
        <v>614</v>
      </c>
      <c r="H524" s="64">
        <v>2</v>
      </c>
      <c r="I524" s="65">
        <v>6103000</v>
      </c>
      <c r="J524" s="107" t="s">
        <v>828</v>
      </c>
    </row>
    <row r="525" spans="1:10" ht="17.25">
      <c r="A525" s="66"/>
      <c r="B525" s="66" t="s">
        <v>829</v>
      </c>
      <c r="C525" s="64">
        <v>6525</v>
      </c>
      <c r="D525" s="65">
        <v>239</v>
      </c>
      <c r="E525" s="65" t="s">
        <v>647</v>
      </c>
      <c r="F525" s="64" t="s">
        <v>1834</v>
      </c>
      <c r="G525" s="64" t="s">
        <v>215</v>
      </c>
      <c r="H525" s="64">
        <v>2</v>
      </c>
      <c r="I525" s="65">
        <v>1100000</v>
      </c>
      <c r="J525" s="107" t="s">
        <v>1835</v>
      </c>
    </row>
    <row r="526" spans="1:10" ht="34.5">
      <c r="A526" s="66"/>
      <c r="B526" s="35" t="s">
        <v>830</v>
      </c>
      <c r="C526" s="64" t="s">
        <v>831</v>
      </c>
      <c r="D526" s="65">
        <v>346</v>
      </c>
      <c r="E526" s="65">
        <v>246</v>
      </c>
      <c r="F526" s="64" t="s">
        <v>832</v>
      </c>
      <c r="G526" s="64" t="s">
        <v>614</v>
      </c>
      <c r="H526" s="64">
        <v>2</v>
      </c>
      <c r="I526" s="65">
        <v>1510000</v>
      </c>
      <c r="J526" s="107" t="s">
        <v>833</v>
      </c>
    </row>
    <row r="527" spans="1:10" ht="17.25">
      <c r="A527" s="67"/>
      <c r="B527" s="67" t="s">
        <v>834</v>
      </c>
      <c r="C527" s="67">
        <v>29661</v>
      </c>
      <c r="D527" s="68">
        <v>756</v>
      </c>
      <c r="E527" s="68">
        <v>295</v>
      </c>
      <c r="F527" s="67" t="s">
        <v>644</v>
      </c>
      <c r="G527" s="67" t="s">
        <v>614</v>
      </c>
      <c r="H527" s="67">
        <v>2</v>
      </c>
      <c r="I527" s="68">
        <v>18000000</v>
      </c>
      <c r="J527" s="109" t="s">
        <v>835</v>
      </c>
    </row>
    <row r="528" spans="1:10" ht="17.25">
      <c r="A528" s="67"/>
      <c r="B528" s="67" t="s">
        <v>836</v>
      </c>
      <c r="C528" s="87" t="s">
        <v>837</v>
      </c>
      <c r="D528" s="68">
        <v>240</v>
      </c>
      <c r="E528" s="68" t="s">
        <v>838</v>
      </c>
      <c r="F528" s="67" t="s">
        <v>644</v>
      </c>
      <c r="G528" s="67" t="s">
        <v>614</v>
      </c>
      <c r="H528" s="67"/>
      <c r="I528" s="68">
        <v>2200000</v>
      </c>
      <c r="J528" s="109" t="s">
        <v>839</v>
      </c>
    </row>
    <row r="529" spans="1:10" ht="17.25">
      <c r="A529" s="67"/>
      <c r="B529" s="67" t="s">
        <v>840</v>
      </c>
      <c r="C529" s="67" t="s">
        <v>841</v>
      </c>
      <c r="D529" s="68">
        <v>547</v>
      </c>
      <c r="E529" s="68">
        <v>502</v>
      </c>
      <c r="F529" s="67" t="s">
        <v>671</v>
      </c>
      <c r="G529" s="67" t="s">
        <v>614</v>
      </c>
      <c r="H529" s="67"/>
      <c r="I529" s="68">
        <v>16000000</v>
      </c>
      <c r="J529" s="109" t="s">
        <v>842</v>
      </c>
    </row>
    <row r="530" spans="1:10" ht="17.25">
      <c r="A530" s="67"/>
      <c r="B530" s="67" t="s">
        <v>843</v>
      </c>
      <c r="C530" s="67" t="s">
        <v>844</v>
      </c>
      <c r="D530" s="68">
        <v>2239</v>
      </c>
      <c r="E530" s="68" t="s">
        <v>647</v>
      </c>
      <c r="F530" s="67" t="s">
        <v>617</v>
      </c>
      <c r="G530" s="67" t="s">
        <v>707</v>
      </c>
      <c r="H530" s="67">
        <v>10</v>
      </c>
      <c r="I530" s="68">
        <v>13500000</v>
      </c>
      <c r="J530" s="109" t="s">
        <v>362</v>
      </c>
    </row>
    <row r="531" spans="1:10" ht="51.75">
      <c r="A531" s="67"/>
      <c r="B531" s="67" t="s">
        <v>845</v>
      </c>
      <c r="C531" s="67" t="s">
        <v>846</v>
      </c>
      <c r="D531" s="68">
        <v>40859</v>
      </c>
      <c r="E531" s="68" t="s">
        <v>647</v>
      </c>
      <c r="F531" s="67" t="s">
        <v>794</v>
      </c>
      <c r="G531" s="67" t="s">
        <v>614</v>
      </c>
      <c r="H531" s="67">
        <v>1</v>
      </c>
      <c r="I531" s="68">
        <v>115000000</v>
      </c>
      <c r="J531" s="109" t="s">
        <v>57</v>
      </c>
    </row>
    <row r="532" spans="1:10" ht="34.5">
      <c r="A532" s="67"/>
      <c r="B532" s="69" t="s">
        <v>58</v>
      </c>
      <c r="C532" s="67">
        <v>29078</v>
      </c>
      <c r="D532" s="70">
        <v>248</v>
      </c>
      <c r="E532" s="70" t="s">
        <v>647</v>
      </c>
      <c r="F532" s="69" t="s">
        <v>59</v>
      </c>
      <c r="G532" s="69" t="s">
        <v>695</v>
      </c>
      <c r="H532" s="69">
        <v>6</v>
      </c>
      <c r="I532" s="70">
        <v>3720000</v>
      </c>
      <c r="J532" s="110" t="s">
        <v>60</v>
      </c>
    </row>
    <row r="533" spans="1:10" ht="17.25">
      <c r="A533" s="67"/>
      <c r="B533" s="69" t="s">
        <v>61</v>
      </c>
      <c r="C533" s="67" t="s">
        <v>62</v>
      </c>
      <c r="D533" s="70">
        <v>5050</v>
      </c>
      <c r="E533" s="70" t="s">
        <v>647</v>
      </c>
      <c r="F533" s="69" t="s">
        <v>702</v>
      </c>
      <c r="G533" s="69" t="s">
        <v>614</v>
      </c>
      <c r="H533" s="69">
        <v>1</v>
      </c>
      <c r="I533" s="70">
        <v>54000000</v>
      </c>
      <c r="J533" s="110"/>
    </row>
    <row r="534" spans="1:10" ht="86.25">
      <c r="A534" s="67"/>
      <c r="B534" s="69" t="s">
        <v>63</v>
      </c>
      <c r="C534" s="67" t="s">
        <v>64</v>
      </c>
      <c r="D534" s="70">
        <v>267</v>
      </c>
      <c r="E534" s="70" t="s">
        <v>65</v>
      </c>
      <c r="F534" s="69" t="s">
        <v>110</v>
      </c>
      <c r="G534" s="69" t="s">
        <v>614</v>
      </c>
      <c r="H534" s="69">
        <v>2</v>
      </c>
      <c r="I534" s="70">
        <v>1400000</v>
      </c>
      <c r="J534" s="110" t="s">
        <v>926</v>
      </c>
    </row>
    <row r="535" spans="1:10" ht="34.5">
      <c r="A535" s="67"/>
      <c r="B535" s="69" t="s">
        <v>927</v>
      </c>
      <c r="C535" s="67" t="s">
        <v>928</v>
      </c>
      <c r="D535" s="70">
        <v>159</v>
      </c>
      <c r="E535" s="70" t="s">
        <v>929</v>
      </c>
      <c r="F535" s="69" t="s">
        <v>930</v>
      </c>
      <c r="G535" s="69" t="s">
        <v>614</v>
      </c>
      <c r="H535" s="69">
        <v>2</v>
      </c>
      <c r="I535" s="70">
        <v>4500000</v>
      </c>
      <c r="J535" s="110" t="s">
        <v>931</v>
      </c>
    </row>
    <row r="536" spans="1:10" ht="17.25">
      <c r="A536" s="67"/>
      <c r="B536" s="69" t="s">
        <v>302</v>
      </c>
      <c r="C536" s="67" t="s">
        <v>303</v>
      </c>
      <c r="D536" s="70">
        <v>375</v>
      </c>
      <c r="E536" s="70" t="s">
        <v>647</v>
      </c>
      <c r="F536" s="69" t="s">
        <v>617</v>
      </c>
      <c r="G536" s="69" t="s">
        <v>214</v>
      </c>
      <c r="H536" s="69">
        <v>1</v>
      </c>
      <c r="I536" s="70">
        <v>3225000</v>
      </c>
      <c r="J536" s="110" t="s">
        <v>304</v>
      </c>
    </row>
    <row r="537" spans="1:10" ht="17.25">
      <c r="A537" s="67"/>
      <c r="B537" s="69" t="s">
        <v>1836</v>
      </c>
      <c r="C537" s="67">
        <v>214185</v>
      </c>
      <c r="D537" s="70">
        <v>500</v>
      </c>
      <c r="E537" s="70">
        <v>199</v>
      </c>
      <c r="F537" s="69" t="s">
        <v>1837</v>
      </c>
      <c r="G537" s="67" t="s">
        <v>215</v>
      </c>
      <c r="H537" s="67">
        <v>2</v>
      </c>
      <c r="I537" s="70">
        <v>3300000</v>
      </c>
      <c r="J537" s="110"/>
    </row>
    <row r="538" spans="1:10" ht="17.25">
      <c r="A538" s="67"/>
      <c r="B538" s="69" t="s">
        <v>1838</v>
      </c>
      <c r="C538" s="67">
        <v>14476</v>
      </c>
      <c r="D538" s="69">
        <v>173</v>
      </c>
      <c r="E538" s="70">
        <v>187</v>
      </c>
      <c r="F538" s="69" t="s">
        <v>1839</v>
      </c>
      <c r="G538" s="67" t="s">
        <v>215</v>
      </c>
      <c r="H538" s="67">
        <v>2</v>
      </c>
      <c r="I538" s="70">
        <v>1800000</v>
      </c>
      <c r="J538" s="112" t="s">
        <v>1840</v>
      </c>
    </row>
    <row r="539" spans="1:10" ht="17.25">
      <c r="A539" s="67"/>
      <c r="B539" s="69"/>
      <c r="C539" s="67"/>
      <c r="D539" s="70"/>
      <c r="E539" s="70"/>
      <c r="F539" s="69"/>
      <c r="G539" s="69"/>
      <c r="H539" s="69"/>
      <c r="I539" s="70"/>
      <c r="J539" s="110"/>
    </row>
    <row r="540" spans="1:10" s="52" customFormat="1" ht="17.25">
      <c r="A540" s="74"/>
      <c r="B540" s="54" t="s">
        <v>1676</v>
      </c>
      <c r="C540" s="54"/>
      <c r="D540" s="55"/>
      <c r="E540" s="55"/>
      <c r="F540" s="54"/>
      <c r="G540" s="54"/>
      <c r="H540" s="54"/>
      <c r="I540" s="55"/>
      <c r="J540" s="61"/>
    </row>
    <row r="541" spans="1:10" ht="51.75">
      <c r="A541" s="67"/>
      <c r="B541" s="69" t="s">
        <v>932</v>
      </c>
      <c r="C541" s="67" t="s">
        <v>933</v>
      </c>
      <c r="D541" s="70">
        <v>900</v>
      </c>
      <c r="E541" s="70" t="s">
        <v>934</v>
      </c>
      <c r="F541" s="69" t="s">
        <v>935</v>
      </c>
      <c r="G541" s="69" t="s">
        <v>614</v>
      </c>
      <c r="H541" s="69">
        <v>1</v>
      </c>
      <c r="I541" s="70">
        <v>15000000</v>
      </c>
      <c r="J541" s="110" t="s">
        <v>936</v>
      </c>
    </row>
    <row r="542" spans="1:10" ht="17.25">
      <c r="A542" s="36"/>
      <c r="B542" s="31"/>
      <c r="C542" s="88"/>
      <c r="D542" s="32"/>
      <c r="E542" s="32"/>
      <c r="F542" s="31"/>
      <c r="G542" s="31"/>
      <c r="H542" s="31"/>
      <c r="I542" s="32"/>
      <c r="J542" s="62"/>
    </row>
    <row r="543" spans="1:10" s="52" customFormat="1" ht="17.25">
      <c r="A543" s="74"/>
      <c r="B543" s="54" t="s">
        <v>1677</v>
      </c>
      <c r="C543" s="54"/>
      <c r="D543" s="55"/>
      <c r="E543" s="55"/>
      <c r="F543" s="54"/>
      <c r="G543" s="54"/>
      <c r="H543" s="54"/>
      <c r="I543" s="55"/>
      <c r="J543" s="61"/>
    </row>
    <row r="544" spans="1:10" ht="17.25">
      <c r="A544" s="36" t="s">
        <v>937</v>
      </c>
      <c r="B544" s="36" t="s">
        <v>938</v>
      </c>
      <c r="C544" s="36" t="s">
        <v>939</v>
      </c>
      <c r="D544" s="37">
        <v>10312.24</v>
      </c>
      <c r="E544" s="37" t="s">
        <v>612</v>
      </c>
      <c r="F544" s="36" t="s">
        <v>613</v>
      </c>
      <c r="G544" s="36" t="s">
        <v>614</v>
      </c>
      <c r="H544" s="36">
        <v>1</v>
      </c>
      <c r="I544" s="37">
        <v>32000000</v>
      </c>
      <c r="J544" s="49" t="s">
        <v>940</v>
      </c>
    </row>
    <row r="545" spans="1:10" ht="51.75">
      <c r="A545" s="33"/>
      <c r="B545" s="33" t="s">
        <v>1678</v>
      </c>
      <c r="C545" s="42" t="s">
        <v>1679</v>
      </c>
      <c r="D545" s="34" t="s">
        <v>612</v>
      </c>
      <c r="E545" s="43">
        <v>172.69</v>
      </c>
      <c r="F545" s="33" t="s">
        <v>1680</v>
      </c>
      <c r="G545" s="33" t="s">
        <v>614</v>
      </c>
      <c r="H545" s="33">
        <v>3</v>
      </c>
      <c r="I545" s="34">
        <v>3800000</v>
      </c>
      <c r="J545" s="50" t="s">
        <v>1681</v>
      </c>
    </row>
    <row r="546" spans="1:10" ht="51.75">
      <c r="A546" s="33"/>
      <c r="B546" s="33" t="s">
        <v>1682</v>
      </c>
      <c r="C546" s="42">
        <v>10378</v>
      </c>
      <c r="D546" s="34" t="s">
        <v>612</v>
      </c>
      <c r="E546" s="43">
        <v>167.09</v>
      </c>
      <c r="F546" s="33" t="s">
        <v>1680</v>
      </c>
      <c r="G546" s="33" t="s">
        <v>614</v>
      </c>
      <c r="H546" s="33">
        <v>3</v>
      </c>
      <c r="I546" s="34">
        <v>3700000</v>
      </c>
      <c r="J546" s="50" t="s">
        <v>1681</v>
      </c>
    </row>
    <row r="547" spans="1:10" ht="17.25">
      <c r="A547" s="29" t="s">
        <v>1683</v>
      </c>
      <c r="B547" s="33" t="s">
        <v>1684</v>
      </c>
      <c r="C547" s="33">
        <v>8802</v>
      </c>
      <c r="D547" s="34" t="s">
        <v>612</v>
      </c>
      <c r="E547" s="34">
        <v>167.09</v>
      </c>
      <c r="F547" s="33" t="s">
        <v>539</v>
      </c>
      <c r="G547" s="29" t="s">
        <v>614</v>
      </c>
      <c r="H547" s="33">
        <v>3</v>
      </c>
      <c r="I547" s="34">
        <v>4680000</v>
      </c>
      <c r="J547" s="62" t="s">
        <v>1685</v>
      </c>
    </row>
    <row r="548" spans="1:10" ht="17.25">
      <c r="A548" s="33" t="s">
        <v>941</v>
      </c>
      <c r="B548" s="33" t="s">
        <v>942</v>
      </c>
      <c r="C548" s="33">
        <v>139104</v>
      </c>
      <c r="D548" s="34">
        <v>3452</v>
      </c>
      <c r="E548" s="34" t="s">
        <v>943</v>
      </c>
      <c r="F548" s="33" t="s">
        <v>944</v>
      </c>
      <c r="G548" s="33" t="s">
        <v>945</v>
      </c>
      <c r="H548" s="33">
        <v>11</v>
      </c>
      <c r="I548" s="34">
        <v>72000000</v>
      </c>
      <c r="J548" s="50"/>
    </row>
    <row r="549" spans="1:10" ht="69">
      <c r="A549" s="63"/>
      <c r="B549" s="64" t="s">
        <v>946</v>
      </c>
      <c r="C549" s="64">
        <v>156326</v>
      </c>
      <c r="D549" s="65">
        <v>1614</v>
      </c>
      <c r="E549" s="65" t="s">
        <v>947</v>
      </c>
      <c r="F549" s="64" t="s">
        <v>948</v>
      </c>
      <c r="G549" s="64" t="s">
        <v>949</v>
      </c>
      <c r="H549" s="64">
        <v>9</v>
      </c>
      <c r="I549" s="65">
        <v>22000000</v>
      </c>
      <c r="J549" s="107" t="s">
        <v>1686</v>
      </c>
    </row>
    <row r="550" spans="1:10" ht="34.5">
      <c r="A550" s="63"/>
      <c r="B550" s="64" t="s">
        <v>950</v>
      </c>
      <c r="C550" s="64" t="s">
        <v>951</v>
      </c>
      <c r="D550" s="65">
        <v>1200</v>
      </c>
      <c r="E550" s="65" t="s">
        <v>952</v>
      </c>
      <c r="F550" s="64" t="s">
        <v>671</v>
      </c>
      <c r="G550" s="64" t="s">
        <v>614</v>
      </c>
      <c r="H550" s="64">
        <v>2</v>
      </c>
      <c r="I550" s="65">
        <v>10240000</v>
      </c>
      <c r="J550" s="107" t="s">
        <v>953</v>
      </c>
    </row>
    <row r="551" spans="1:10" ht="17.25">
      <c r="A551" s="63"/>
      <c r="B551" s="64" t="s">
        <v>954</v>
      </c>
      <c r="C551" s="64" t="s">
        <v>955</v>
      </c>
      <c r="D551" s="65">
        <v>482</v>
      </c>
      <c r="E551" s="65">
        <v>84</v>
      </c>
      <c r="F551" s="64" t="s">
        <v>956</v>
      </c>
      <c r="G551" s="64" t="s">
        <v>614</v>
      </c>
      <c r="H551" s="64">
        <v>1</v>
      </c>
      <c r="I551" s="65">
        <v>1740000</v>
      </c>
      <c r="J551" s="107" t="s">
        <v>957</v>
      </c>
    </row>
    <row r="552" spans="1:10" ht="17.25">
      <c r="A552" s="63"/>
      <c r="B552" s="64" t="s">
        <v>958</v>
      </c>
      <c r="C552" s="64" t="s">
        <v>959</v>
      </c>
      <c r="D552" s="65">
        <v>300</v>
      </c>
      <c r="E552" s="65" t="s">
        <v>647</v>
      </c>
      <c r="F552" s="64" t="s">
        <v>648</v>
      </c>
      <c r="G552" s="64" t="s">
        <v>614</v>
      </c>
      <c r="H552" s="64">
        <v>1</v>
      </c>
      <c r="I552" s="65">
        <v>1350000</v>
      </c>
      <c r="J552" s="107"/>
    </row>
    <row r="553" spans="1:10" ht="17.25">
      <c r="A553" s="63"/>
      <c r="B553" s="64" t="s">
        <v>960</v>
      </c>
      <c r="C553" s="64" t="s">
        <v>961</v>
      </c>
      <c r="D553" s="65">
        <v>461</v>
      </c>
      <c r="E553" s="65" t="s">
        <v>647</v>
      </c>
      <c r="F553" s="64" t="s">
        <v>962</v>
      </c>
      <c r="G553" s="64" t="s">
        <v>614</v>
      </c>
      <c r="H553" s="64">
        <v>1</v>
      </c>
      <c r="I553" s="65">
        <v>2300000</v>
      </c>
      <c r="J553" s="107"/>
    </row>
    <row r="554" spans="1:10" ht="17.25">
      <c r="A554" s="63"/>
      <c r="B554" s="64" t="s">
        <v>963</v>
      </c>
      <c r="C554" s="64" t="s">
        <v>964</v>
      </c>
      <c r="D554" s="65">
        <v>1026</v>
      </c>
      <c r="E554" s="65" t="s">
        <v>965</v>
      </c>
      <c r="F554" s="64" t="s">
        <v>671</v>
      </c>
      <c r="G554" s="64" t="s">
        <v>614</v>
      </c>
      <c r="H554" s="64">
        <v>2</v>
      </c>
      <c r="I554" s="65">
        <v>28289000</v>
      </c>
      <c r="J554" s="107"/>
    </row>
    <row r="555" spans="1:10" ht="17.25">
      <c r="A555" s="63"/>
      <c r="B555" s="64" t="s">
        <v>966</v>
      </c>
      <c r="C555" s="64" t="s">
        <v>967</v>
      </c>
      <c r="D555" s="65">
        <v>170</v>
      </c>
      <c r="E555" s="65" t="s">
        <v>647</v>
      </c>
      <c r="F555" s="64" t="s">
        <v>648</v>
      </c>
      <c r="G555" s="64" t="s">
        <v>614</v>
      </c>
      <c r="H555" s="64">
        <v>1</v>
      </c>
      <c r="I555" s="65">
        <v>1000000</v>
      </c>
      <c r="J555" s="107"/>
    </row>
    <row r="556" spans="1:10" ht="17.25">
      <c r="A556" s="63"/>
      <c r="B556" s="64" t="s">
        <v>968</v>
      </c>
      <c r="C556" s="64" t="s">
        <v>969</v>
      </c>
      <c r="D556" s="65">
        <v>455</v>
      </c>
      <c r="E556" s="65">
        <v>512</v>
      </c>
      <c r="F556" s="64" t="s">
        <v>671</v>
      </c>
      <c r="G556" s="64" t="s">
        <v>614</v>
      </c>
      <c r="H556" s="64">
        <v>2</v>
      </c>
      <c r="I556" s="65">
        <v>8062000</v>
      </c>
      <c r="J556" s="107" t="s">
        <v>970</v>
      </c>
    </row>
    <row r="557" spans="1:10" ht="69">
      <c r="A557" s="63"/>
      <c r="B557" s="64" t="s">
        <v>971</v>
      </c>
      <c r="C557" s="64" t="s">
        <v>972</v>
      </c>
      <c r="D557" s="65">
        <v>600</v>
      </c>
      <c r="E557" s="65" t="s">
        <v>973</v>
      </c>
      <c r="F557" s="64" t="s">
        <v>671</v>
      </c>
      <c r="G557" s="64" t="s">
        <v>614</v>
      </c>
      <c r="H557" s="64">
        <v>2</v>
      </c>
      <c r="I557" s="65">
        <v>6500000</v>
      </c>
      <c r="J557" s="107" t="s">
        <v>974</v>
      </c>
    </row>
    <row r="558" spans="1:10" ht="17.25">
      <c r="A558" s="63"/>
      <c r="B558" s="64" t="s">
        <v>976</v>
      </c>
      <c r="C558" s="64">
        <v>139368</v>
      </c>
      <c r="D558" s="65">
        <v>230</v>
      </c>
      <c r="E558" s="65" t="s">
        <v>647</v>
      </c>
      <c r="F558" s="64" t="s">
        <v>617</v>
      </c>
      <c r="G558" s="64" t="s">
        <v>614</v>
      </c>
      <c r="H558" s="64">
        <v>1</v>
      </c>
      <c r="I558" s="65">
        <f aca="true" t="shared" si="1" ref="I558:I563">6000*D558</f>
        <v>1380000</v>
      </c>
      <c r="J558" s="107" t="s">
        <v>975</v>
      </c>
    </row>
    <row r="559" spans="1:10" ht="17.25">
      <c r="A559" s="63"/>
      <c r="B559" s="64" t="s">
        <v>977</v>
      </c>
      <c r="C559" s="64">
        <v>141468</v>
      </c>
      <c r="D559" s="65">
        <v>230</v>
      </c>
      <c r="E559" s="65" t="s">
        <v>647</v>
      </c>
      <c r="F559" s="64" t="s">
        <v>617</v>
      </c>
      <c r="G559" s="64" t="s">
        <v>614</v>
      </c>
      <c r="H559" s="64">
        <v>1</v>
      </c>
      <c r="I559" s="65">
        <f t="shared" si="1"/>
        <v>1380000</v>
      </c>
      <c r="J559" s="107" t="s">
        <v>975</v>
      </c>
    </row>
    <row r="560" spans="1:10" ht="17.25">
      <c r="A560" s="63"/>
      <c r="B560" s="64" t="s">
        <v>978</v>
      </c>
      <c r="C560" s="64">
        <v>141469</v>
      </c>
      <c r="D560" s="65">
        <v>230</v>
      </c>
      <c r="E560" s="65" t="s">
        <v>647</v>
      </c>
      <c r="F560" s="64" t="s">
        <v>617</v>
      </c>
      <c r="G560" s="64" t="s">
        <v>614</v>
      </c>
      <c r="H560" s="64">
        <v>1</v>
      </c>
      <c r="I560" s="65">
        <f t="shared" si="1"/>
        <v>1380000</v>
      </c>
      <c r="J560" s="107" t="s">
        <v>975</v>
      </c>
    </row>
    <row r="561" spans="1:10" ht="17.25">
      <c r="A561" s="63"/>
      <c r="B561" s="64" t="s">
        <v>979</v>
      </c>
      <c r="C561" s="64">
        <v>141461</v>
      </c>
      <c r="D561" s="65">
        <v>230</v>
      </c>
      <c r="E561" s="65" t="s">
        <v>647</v>
      </c>
      <c r="F561" s="64" t="s">
        <v>617</v>
      </c>
      <c r="G561" s="64" t="s">
        <v>614</v>
      </c>
      <c r="H561" s="64">
        <v>1</v>
      </c>
      <c r="I561" s="65">
        <f t="shared" si="1"/>
        <v>1380000</v>
      </c>
      <c r="J561" s="107" t="s">
        <v>975</v>
      </c>
    </row>
    <row r="562" spans="1:10" ht="17.25">
      <c r="A562" s="63"/>
      <c r="B562" s="64" t="s">
        <v>980</v>
      </c>
      <c r="C562" s="64">
        <v>141490</v>
      </c>
      <c r="D562" s="65">
        <v>240</v>
      </c>
      <c r="E562" s="65" t="s">
        <v>647</v>
      </c>
      <c r="F562" s="64" t="s">
        <v>617</v>
      </c>
      <c r="G562" s="64" t="s">
        <v>614</v>
      </c>
      <c r="H562" s="64">
        <v>1</v>
      </c>
      <c r="I562" s="65">
        <f t="shared" si="1"/>
        <v>1440000</v>
      </c>
      <c r="J562" s="107" t="s">
        <v>975</v>
      </c>
    </row>
    <row r="563" spans="1:10" ht="17.25">
      <c r="A563" s="63"/>
      <c r="B563" s="64" t="s">
        <v>981</v>
      </c>
      <c r="C563" s="64">
        <v>141489</v>
      </c>
      <c r="D563" s="65">
        <v>240</v>
      </c>
      <c r="E563" s="65" t="s">
        <v>647</v>
      </c>
      <c r="F563" s="64" t="s">
        <v>617</v>
      </c>
      <c r="G563" s="64" t="s">
        <v>614</v>
      </c>
      <c r="H563" s="64">
        <v>1</v>
      </c>
      <c r="I563" s="65">
        <f t="shared" si="1"/>
        <v>1440000</v>
      </c>
      <c r="J563" s="107" t="s">
        <v>975</v>
      </c>
    </row>
    <row r="564" spans="1:10" ht="34.5">
      <c r="A564" s="63"/>
      <c r="B564" s="64" t="s">
        <v>982</v>
      </c>
      <c r="C564" s="64">
        <v>139339</v>
      </c>
      <c r="D564" s="65">
        <v>145</v>
      </c>
      <c r="E564" s="65" t="s">
        <v>647</v>
      </c>
      <c r="F564" s="64" t="s">
        <v>983</v>
      </c>
      <c r="G564" s="64" t="s">
        <v>984</v>
      </c>
      <c r="H564" s="64">
        <v>1</v>
      </c>
      <c r="I564" s="65">
        <v>800000</v>
      </c>
      <c r="J564" s="107" t="s">
        <v>985</v>
      </c>
    </row>
    <row r="565" spans="1:10" ht="34.5">
      <c r="A565" s="63"/>
      <c r="B565" s="64" t="s">
        <v>986</v>
      </c>
      <c r="C565" s="64">
        <v>139340</v>
      </c>
      <c r="D565" s="65">
        <v>145</v>
      </c>
      <c r="E565" s="65" t="s">
        <v>647</v>
      </c>
      <c r="F565" s="64" t="s">
        <v>987</v>
      </c>
      <c r="G565" s="64" t="s">
        <v>984</v>
      </c>
      <c r="H565" s="64">
        <v>1</v>
      </c>
      <c r="I565" s="65">
        <v>800000</v>
      </c>
      <c r="J565" s="107" t="s">
        <v>985</v>
      </c>
    </row>
    <row r="566" spans="1:10" ht="34.5">
      <c r="A566" s="63"/>
      <c r="B566" s="64" t="s">
        <v>988</v>
      </c>
      <c r="C566" s="64">
        <v>139342</v>
      </c>
      <c r="D566" s="65">
        <v>205</v>
      </c>
      <c r="E566" s="65" t="s">
        <v>647</v>
      </c>
      <c r="F566" s="64" t="s">
        <v>989</v>
      </c>
      <c r="G566" s="64" t="s">
        <v>984</v>
      </c>
      <c r="H566" s="64">
        <v>1</v>
      </c>
      <c r="I566" s="65">
        <v>1130000</v>
      </c>
      <c r="J566" s="107" t="s">
        <v>985</v>
      </c>
    </row>
    <row r="567" spans="1:10" ht="34.5">
      <c r="A567" s="63"/>
      <c r="B567" s="64" t="s">
        <v>990</v>
      </c>
      <c r="C567" s="64">
        <v>141388</v>
      </c>
      <c r="D567" s="65">
        <v>187</v>
      </c>
      <c r="E567" s="65" t="s">
        <v>647</v>
      </c>
      <c r="F567" s="64" t="s">
        <v>983</v>
      </c>
      <c r="G567" s="64" t="s">
        <v>984</v>
      </c>
      <c r="H567" s="64">
        <v>1</v>
      </c>
      <c r="I567" s="65">
        <v>1030000</v>
      </c>
      <c r="J567" s="107" t="s">
        <v>985</v>
      </c>
    </row>
    <row r="568" spans="1:10" ht="17.25">
      <c r="A568" s="63"/>
      <c r="B568" s="64" t="s">
        <v>991</v>
      </c>
      <c r="C568" s="64">
        <v>139233</v>
      </c>
      <c r="D568" s="65">
        <v>283</v>
      </c>
      <c r="E568" s="65" t="s">
        <v>647</v>
      </c>
      <c r="F568" s="64" t="s">
        <v>987</v>
      </c>
      <c r="G568" s="64" t="s">
        <v>984</v>
      </c>
      <c r="H568" s="64">
        <v>1</v>
      </c>
      <c r="I568" s="65">
        <v>1560000</v>
      </c>
      <c r="J568" s="107" t="s">
        <v>992</v>
      </c>
    </row>
    <row r="569" spans="1:10" ht="17.25">
      <c r="A569" s="63"/>
      <c r="B569" s="64" t="s">
        <v>993</v>
      </c>
      <c r="C569" s="64">
        <v>139260</v>
      </c>
      <c r="D569" s="65">
        <v>170</v>
      </c>
      <c r="E569" s="65" t="s">
        <v>647</v>
      </c>
      <c r="F569" s="64" t="s">
        <v>987</v>
      </c>
      <c r="G569" s="64" t="s">
        <v>984</v>
      </c>
      <c r="H569" s="64">
        <v>1</v>
      </c>
      <c r="I569" s="65">
        <v>1020000</v>
      </c>
      <c r="J569" s="107"/>
    </row>
    <row r="570" spans="1:10" ht="17.25">
      <c r="A570" s="63"/>
      <c r="B570" s="64" t="s">
        <v>994</v>
      </c>
      <c r="C570" s="64">
        <v>139280</v>
      </c>
      <c r="D570" s="65">
        <v>200</v>
      </c>
      <c r="E570" s="65" t="s">
        <v>647</v>
      </c>
      <c r="F570" s="64" t="s">
        <v>989</v>
      </c>
      <c r="G570" s="64" t="s">
        <v>984</v>
      </c>
      <c r="H570" s="64">
        <v>1</v>
      </c>
      <c r="I570" s="65">
        <v>1200000</v>
      </c>
      <c r="J570" s="107" t="s">
        <v>995</v>
      </c>
    </row>
    <row r="571" spans="1:10" ht="17.25">
      <c r="A571" s="63"/>
      <c r="B571" s="64" t="s">
        <v>996</v>
      </c>
      <c r="C571" s="64">
        <v>139261</v>
      </c>
      <c r="D571" s="65">
        <v>170</v>
      </c>
      <c r="E571" s="65" t="s">
        <v>647</v>
      </c>
      <c r="F571" s="64" t="s">
        <v>987</v>
      </c>
      <c r="G571" s="64" t="s">
        <v>984</v>
      </c>
      <c r="H571" s="64">
        <v>1</v>
      </c>
      <c r="I571" s="65">
        <v>1020000</v>
      </c>
      <c r="J571" s="107" t="s">
        <v>995</v>
      </c>
    </row>
    <row r="572" spans="1:10" ht="17.25">
      <c r="A572" s="63"/>
      <c r="B572" s="64" t="s">
        <v>997</v>
      </c>
      <c r="C572" s="64">
        <v>139263</v>
      </c>
      <c r="D572" s="65">
        <v>200</v>
      </c>
      <c r="E572" s="65" t="s">
        <v>647</v>
      </c>
      <c r="F572" s="64" t="s">
        <v>989</v>
      </c>
      <c r="G572" s="64" t="s">
        <v>984</v>
      </c>
      <c r="H572" s="64">
        <v>1</v>
      </c>
      <c r="I572" s="65">
        <v>1200000</v>
      </c>
      <c r="J572" s="107" t="s">
        <v>995</v>
      </c>
    </row>
    <row r="573" spans="1:10" ht="17.25">
      <c r="A573" s="63"/>
      <c r="B573" s="64" t="s">
        <v>998</v>
      </c>
      <c r="C573" s="64">
        <v>139266</v>
      </c>
      <c r="D573" s="65">
        <v>170</v>
      </c>
      <c r="E573" s="65" t="s">
        <v>647</v>
      </c>
      <c r="F573" s="64" t="s">
        <v>987</v>
      </c>
      <c r="G573" s="64" t="s">
        <v>984</v>
      </c>
      <c r="H573" s="64">
        <v>1</v>
      </c>
      <c r="I573" s="65">
        <v>1020000</v>
      </c>
      <c r="J573" s="107" t="s">
        <v>995</v>
      </c>
    </row>
    <row r="574" spans="1:10" ht="17.25">
      <c r="A574" s="63"/>
      <c r="B574" s="64" t="s">
        <v>999</v>
      </c>
      <c r="C574" s="64">
        <v>139267</v>
      </c>
      <c r="D574" s="65">
        <v>200</v>
      </c>
      <c r="E574" s="65" t="s">
        <v>647</v>
      </c>
      <c r="F574" s="64" t="s">
        <v>989</v>
      </c>
      <c r="G574" s="64" t="s">
        <v>984</v>
      </c>
      <c r="H574" s="64">
        <v>1</v>
      </c>
      <c r="I574" s="65">
        <v>1200000</v>
      </c>
      <c r="J574" s="107" t="s">
        <v>995</v>
      </c>
    </row>
    <row r="575" spans="1:10" ht="17.25">
      <c r="A575" s="63"/>
      <c r="B575" s="64" t="s">
        <v>870</v>
      </c>
      <c r="C575" s="64">
        <v>139271</v>
      </c>
      <c r="D575" s="65">
        <v>200</v>
      </c>
      <c r="E575" s="65" t="s">
        <v>647</v>
      </c>
      <c r="F575" s="64" t="s">
        <v>989</v>
      </c>
      <c r="G575" s="64" t="s">
        <v>984</v>
      </c>
      <c r="H575" s="64">
        <v>1</v>
      </c>
      <c r="I575" s="65">
        <v>1200000</v>
      </c>
      <c r="J575" s="107"/>
    </row>
    <row r="576" spans="1:10" ht="17.25">
      <c r="A576" s="63"/>
      <c r="B576" s="64" t="s">
        <v>871</v>
      </c>
      <c r="C576" s="64">
        <v>139274</v>
      </c>
      <c r="D576" s="65">
        <v>170</v>
      </c>
      <c r="E576" s="65" t="s">
        <v>647</v>
      </c>
      <c r="F576" s="64" t="s">
        <v>987</v>
      </c>
      <c r="G576" s="64" t="s">
        <v>984</v>
      </c>
      <c r="H576" s="64"/>
      <c r="I576" s="65">
        <v>1020000</v>
      </c>
      <c r="J576" s="107"/>
    </row>
    <row r="577" spans="1:10" ht="17.25">
      <c r="A577" s="63"/>
      <c r="B577" s="64" t="s">
        <v>872</v>
      </c>
      <c r="C577" s="64">
        <v>139275</v>
      </c>
      <c r="D577" s="65">
        <v>200</v>
      </c>
      <c r="E577" s="65" t="s">
        <v>647</v>
      </c>
      <c r="F577" s="64" t="s">
        <v>989</v>
      </c>
      <c r="G577" s="64" t="s">
        <v>984</v>
      </c>
      <c r="H577" s="64"/>
      <c r="I577" s="65">
        <v>1200000</v>
      </c>
      <c r="J577" s="107"/>
    </row>
    <row r="578" spans="1:10" ht="17.25">
      <c r="A578" s="63"/>
      <c r="B578" s="64" t="s">
        <v>873</v>
      </c>
      <c r="C578" s="64">
        <v>139278</v>
      </c>
      <c r="D578" s="65">
        <v>170</v>
      </c>
      <c r="E578" s="65" t="s">
        <v>647</v>
      </c>
      <c r="F578" s="64" t="s">
        <v>874</v>
      </c>
      <c r="G578" s="64" t="s">
        <v>984</v>
      </c>
      <c r="H578" s="64"/>
      <c r="I578" s="65">
        <v>1020000</v>
      </c>
      <c r="J578" s="107"/>
    </row>
    <row r="579" spans="1:10" ht="17.25">
      <c r="A579" s="63"/>
      <c r="B579" s="64" t="s">
        <v>875</v>
      </c>
      <c r="C579" s="64">
        <v>139279</v>
      </c>
      <c r="D579" s="65">
        <v>200</v>
      </c>
      <c r="E579" s="65" t="s">
        <v>647</v>
      </c>
      <c r="F579" s="64" t="s">
        <v>989</v>
      </c>
      <c r="G579" s="64" t="s">
        <v>984</v>
      </c>
      <c r="H579" s="64"/>
      <c r="I579" s="65">
        <v>1200000</v>
      </c>
      <c r="J579" s="107"/>
    </row>
    <row r="580" spans="1:10" ht="17.25">
      <c r="A580" s="63"/>
      <c r="B580" s="64" t="s">
        <v>876</v>
      </c>
      <c r="C580" s="64">
        <v>139281</v>
      </c>
      <c r="D580" s="65">
        <v>186</v>
      </c>
      <c r="E580" s="65" t="s">
        <v>647</v>
      </c>
      <c r="F580" s="64" t="s">
        <v>987</v>
      </c>
      <c r="G580" s="64" t="s">
        <v>984</v>
      </c>
      <c r="H580" s="64">
        <v>1</v>
      </c>
      <c r="I580" s="65">
        <v>1116000</v>
      </c>
      <c r="J580" s="107"/>
    </row>
    <row r="581" spans="1:10" ht="17.25">
      <c r="A581" s="64"/>
      <c r="B581" s="64" t="s">
        <v>877</v>
      </c>
      <c r="C581" s="64" t="s">
        <v>878</v>
      </c>
      <c r="D581" s="65">
        <v>160</v>
      </c>
      <c r="E581" s="65" t="s">
        <v>647</v>
      </c>
      <c r="F581" s="64" t="s">
        <v>989</v>
      </c>
      <c r="G581" s="64" t="s">
        <v>617</v>
      </c>
      <c r="H581" s="64"/>
      <c r="I581" s="65">
        <v>900000</v>
      </c>
      <c r="J581" s="91"/>
    </row>
    <row r="582" spans="1:10" ht="17.25">
      <c r="A582" s="64"/>
      <c r="B582" s="64" t="s">
        <v>879</v>
      </c>
      <c r="C582" s="64" t="s">
        <v>880</v>
      </c>
      <c r="D582" s="65">
        <v>160</v>
      </c>
      <c r="E582" s="65" t="s">
        <v>647</v>
      </c>
      <c r="F582" s="64" t="s">
        <v>881</v>
      </c>
      <c r="G582" s="64" t="s">
        <v>617</v>
      </c>
      <c r="H582" s="64"/>
      <c r="I582" s="65">
        <v>900000</v>
      </c>
      <c r="J582" s="91"/>
    </row>
    <row r="583" spans="1:10" ht="17.25">
      <c r="A583" s="64"/>
      <c r="B583" s="64" t="s">
        <v>882</v>
      </c>
      <c r="C583" s="64" t="s">
        <v>883</v>
      </c>
      <c r="D583" s="65">
        <v>160</v>
      </c>
      <c r="E583" s="65" t="s">
        <v>647</v>
      </c>
      <c r="F583" s="64" t="s">
        <v>884</v>
      </c>
      <c r="G583" s="64" t="s">
        <v>617</v>
      </c>
      <c r="H583" s="64"/>
      <c r="I583" s="65">
        <v>900000</v>
      </c>
      <c r="J583" s="91"/>
    </row>
    <row r="584" spans="1:10" ht="17.25">
      <c r="A584" s="64"/>
      <c r="B584" s="64" t="s">
        <v>885</v>
      </c>
      <c r="C584" s="64" t="s">
        <v>886</v>
      </c>
      <c r="D584" s="65">
        <v>354</v>
      </c>
      <c r="E584" s="65" t="s">
        <v>647</v>
      </c>
      <c r="F584" s="64" t="s">
        <v>887</v>
      </c>
      <c r="G584" s="64" t="s">
        <v>617</v>
      </c>
      <c r="H584" s="64"/>
      <c r="I584" s="65">
        <v>2000000</v>
      </c>
      <c r="J584" s="91"/>
    </row>
    <row r="585" spans="1:10" ht="17.25">
      <c r="A585" s="64"/>
      <c r="B585" s="64" t="s">
        <v>888</v>
      </c>
      <c r="C585" s="64" t="s">
        <v>889</v>
      </c>
      <c r="D585" s="65">
        <v>480</v>
      </c>
      <c r="E585" s="65">
        <v>429</v>
      </c>
      <c r="F585" s="64" t="s">
        <v>671</v>
      </c>
      <c r="G585" s="64" t="s">
        <v>614</v>
      </c>
      <c r="H585" s="64">
        <v>2</v>
      </c>
      <c r="I585" s="65">
        <v>3910000</v>
      </c>
      <c r="J585" s="107"/>
    </row>
    <row r="586" spans="1:10" ht="51.75">
      <c r="A586" s="64"/>
      <c r="B586" s="64" t="s">
        <v>1687</v>
      </c>
      <c r="C586" s="64">
        <v>8149</v>
      </c>
      <c r="D586" s="65" t="s">
        <v>647</v>
      </c>
      <c r="E586" s="65">
        <v>144.5</v>
      </c>
      <c r="F586" s="64" t="s">
        <v>78</v>
      </c>
      <c r="G586" s="64" t="s">
        <v>356</v>
      </c>
      <c r="H586" s="64">
        <v>3</v>
      </c>
      <c r="I586" s="65">
        <v>4335000</v>
      </c>
      <c r="J586" s="107" t="s">
        <v>1688</v>
      </c>
    </row>
    <row r="587" spans="1:10" ht="51.75">
      <c r="A587" s="64"/>
      <c r="B587" s="64" t="s">
        <v>1689</v>
      </c>
      <c r="C587" s="64">
        <v>8155</v>
      </c>
      <c r="D587" s="65" t="s">
        <v>647</v>
      </c>
      <c r="E587" s="65">
        <v>12.5</v>
      </c>
      <c r="F587" s="64" t="s">
        <v>78</v>
      </c>
      <c r="G587" s="64" t="s">
        <v>356</v>
      </c>
      <c r="H587" s="64">
        <v>3</v>
      </c>
      <c r="I587" s="65">
        <v>350000</v>
      </c>
      <c r="J587" s="107" t="s">
        <v>1688</v>
      </c>
    </row>
    <row r="588" spans="1:10" ht="51.75">
      <c r="A588" s="64"/>
      <c r="B588" s="64" t="s">
        <v>1690</v>
      </c>
      <c r="C588" s="64">
        <v>8153</v>
      </c>
      <c r="D588" s="65" t="s">
        <v>647</v>
      </c>
      <c r="E588" s="65">
        <v>323.16</v>
      </c>
      <c r="F588" s="64" t="s">
        <v>78</v>
      </c>
      <c r="G588" s="64" t="s">
        <v>356</v>
      </c>
      <c r="H588" s="64">
        <v>3</v>
      </c>
      <c r="I588" s="65">
        <v>10341000</v>
      </c>
      <c r="J588" s="107" t="s">
        <v>1688</v>
      </c>
    </row>
    <row r="589" spans="1:10" ht="51.75">
      <c r="A589" s="64"/>
      <c r="B589" s="64" t="s">
        <v>1691</v>
      </c>
      <c r="C589" s="64">
        <v>8147</v>
      </c>
      <c r="D589" s="65" t="s">
        <v>647</v>
      </c>
      <c r="E589" s="65">
        <v>420.43</v>
      </c>
      <c r="F589" s="64" t="s">
        <v>78</v>
      </c>
      <c r="G589" s="64" t="s">
        <v>356</v>
      </c>
      <c r="H589" s="64">
        <v>3</v>
      </c>
      <c r="I589" s="65">
        <v>13454000</v>
      </c>
      <c r="J589" s="107" t="s">
        <v>1688</v>
      </c>
    </row>
    <row r="590" spans="1:10" ht="103.5">
      <c r="A590" s="64"/>
      <c r="B590" s="64" t="s">
        <v>1019</v>
      </c>
      <c r="C590" s="64" t="s">
        <v>1020</v>
      </c>
      <c r="D590" s="65">
        <v>1396</v>
      </c>
      <c r="E590" s="65" t="s">
        <v>1021</v>
      </c>
      <c r="F590" s="64" t="s">
        <v>671</v>
      </c>
      <c r="G590" s="64" t="s">
        <v>614</v>
      </c>
      <c r="H590" s="64">
        <v>2</v>
      </c>
      <c r="I590" s="65">
        <v>15500000</v>
      </c>
      <c r="J590" s="107" t="s">
        <v>1022</v>
      </c>
    </row>
    <row r="591" spans="1:10" ht="86.25">
      <c r="A591" s="66"/>
      <c r="B591" s="66" t="s">
        <v>1023</v>
      </c>
      <c r="C591" s="64" t="s">
        <v>1024</v>
      </c>
      <c r="D591" s="65">
        <v>350</v>
      </c>
      <c r="E591" s="65">
        <v>195.75</v>
      </c>
      <c r="F591" s="64" t="s">
        <v>1780</v>
      </c>
      <c r="G591" s="64" t="s">
        <v>215</v>
      </c>
      <c r="H591" s="64">
        <v>2</v>
      </c>
      <c r="I591" s="65">
        <v>5000000</v>
      </c>
      <c r="J591" s="107" t="s">
        <v>1692</v>
      </c>
    </row>
    <row r="592" spans="1:10" ht="17.25">
      <c r="A592" s="66"/>
      <c r="B592" s="66" t="s">
        <v>893</v>
      </c>
      <c r="C592" s="64">
        <v>141432</v>
      </c>
      <c r="D592" s="65">
        <v>150</v>
      </c>
      <c r="E592" s="65" t="s">
        <v>647</v>
      </c>
      <c r="F592" s="64" t="s">
        <v>874</v>
      </c>
      <c r="G592" s="64" t="s">
        <v>894</v>
      </c>
      <c r="H592" s="64">
        <v>1</v>
      </c>
      <c r="I592" s="65">
        <v>825000</v>
      </c>
      <c r="J592" s="107" t="s">
        <v>895</v>
      </c>
    </row>
    <row r="593" spans="1:10" ht="17.25">
      <c r="A593" s="66"/>
      <c r="B593" s="66" t="s">
        <v>896</v>
      </c>
      <c r="C593" s="64">
        <v>141431</v>
      </c>
      <c r="D593" s="65">
        <v>167</v>
      </c>
      <c r="E593" s="65" t="s">
        <v>647</v>
      </c>
      <c r="F593" s="64" t="s">
        <v>989</v>
      </c>
      <c r="G593" s="64" t="s">
        <v>894</v>
      </c>
      <c r="H593" s="64">
        <v>1</v>
      </c>
      <c r="I593" s="65">
        <v>918500</v>
      </c>
      <c r="J593" s="107" t="s">
        <v>895</v>
      </c>
    </row>
    <row r="594" spans="1:10" ht="17.25">
      <c r="A594" s="66"/>
      <c r="B594" s="66" t="s">
        <v>897</v>
      </c>
      <c r="C594" s="64" t="s">
        <v>898</v>
      </c>
      <c r="D594" s="65">
        <v>300</v>
      </c>
      <c r="E594" s="65" t="s">
        <v>647</v>
      </c>
      <c r="F594" s="64" t="s">
        <v>989</v>
      </c>
      <c r="G594" s="64" t="s">
        <v>894</v>
      </c>
      <c r="H594" s="64">
        <v>1</v>
      </c>
      <c r="I594" s="65">
        <f>825000*2</f>
        <v>1650000</v>
      </c>
      <c r="J594" s="107"/>
    </row>
    <row r="595" spans="1:10" ht="17.25">
      <c r="A595" s="66"/>
      <c r="B595" s="66" t="s">
        <v>899</v>
      </c>
      <c r="C595" s="64">
        <v>138876</v>
      </c>
      <c r="D595" s="65">
        <v>150</v>
      </c>
      <c r="E595" s="65" t="s">
        <v>647</v>
      </c>
      <c r="F595" s="64" t="s">
        <v>989</v>
      </c>
      <c r="G595" s="64" t="s">
        <v>894</v>
      </c>
      <c r="H595" s="64">
        <v>1</v>
      </c>
      <c r="I595" s="65">
        <v>825000</v>
      </c>
      <c r="J595" s="107"/>
    </row>
    <row r="596" spans="1:10" ht="17.25">
      <c r="A596" s="66"/>
      <c r="B596" s="66" t="s">
        <v>900</v>
      </c>
      <c r="C596" s="64">
        <v>138874</v>
      </c>
      <c r="D596" s="65">
        <v>120</v>
      </c>
      <c r="E596" s="65" t="s">
        <v>647</v>
      </c>
      <c r="F596" s="64" t="s">
        <v>874</v>
      </c>
      <c r="G596" s="64" t="s">
        <v>894</v>
      </c>
      <c r="H596" s="64">
        <v>1</v>
      </c>
      <c r="I596" s="65">
        <v>660000</v>
      </c>
      <c r="J596" s="107"/>
    </row>
    <row r="597" spans="1:10" ht="34.5">
      <c r="A597" s="66"/>
      <c r="B597" s="66" t="s">
        <v>901</v>
      </c>
      <c r="C597" s="64">
        <v>173584</v>
      </c>
      <c r="D597" s="65">
        <v>54</v>
      </c>
      <c r="E597" s="65">
        <v>99.15</v>
      </c>
      <c r="F597" s="64" t="s">
        <v>188</v>
      </c>
      <c r="G597" s="64" t="s">
        <v>229</v>
      </c>
      <c r="H597" s="64">
        <v>3</v>
      </c>
      <c r="I597" s="65">
        <v>1390000</v>
      </c>
      <c r="J597" s="107" t="s">
        <v>1841</v>
      </c>
    </row>
    <row r="598" spans="1:10" ht="34.5">
      <c r="A598" s="66"/>
      <c r="B598" s="66" t="s">
        <v>902</v>
      </c>
      <c r="C598" s="64">
        <v>173585</v>
      </c>
      <c r="D598" s="65">
        <v>54</v>
      </c>
      <c r="E598" s="65">
        <v>99.15</v>
      </c>
      <c r="F598" s="64" t="s">
        <v>188</v>
      </c>
      <c r="G598" s="64" t="s">
        <v>229</v>
      </c>
      <c r="H598" s="64">
        <v>3</v>
      </c>
      <c r="I598" s="65">
        <v>1390000</v>
      </c>
      <c r="J598" s="107" t="s">
        <v>1841</v>
      </c>
    </row>
    <row r="599" spans="1:10" ht="86.25">
      <c r="A599" s="66"/>
      <c r="B599" s="66" t="s">
        <v>903</v>
      </c>
      <c r="C599" s="64">
        <v>141385</v>
      </c>
      <c r="D599" s="65">
        <v>150</v>
      </c>
      <c r="E599" s="65" t="s">
        <v>647</v>
      </c>
      <c r="F599" s="64" t="s">
        <v>648</v>
      </c>
      <c r="G599" s="64" t="s">
        <v>614</v>
      </c>
      <c r="H599" s="64">
        <v>1</v>
      </c>
      <c r="I599" s="65">
        <v>975000</v>
      </c>
      <c r="J599" s="107" t="s">
        <v>904</v>
      </c>
    </row>
    <row r="600" spans="1:10" ht="86.25">
      <c r="A600" s="67"/>
      <c r="B600" s="67" t="s">
        <v>905</v>
      </c>
      <c r="C600" s="67" t="s">
        <v>906</v>
      </c>
      <c r="D600" s="68">
        <v>441</v>
      </c>
      <c r="E600" s="68" t="s">
        <v>907</v>
      </c>
      <c r="F600" s="67" t="s">
        <v>671</v>
      </c>
      <c r="G600" s="67" t="s">
        <v>614</v>
      </c>
      <c r="H600" s="67"/>
      <c r="I600" s="68">
        <v>5900000</v>
      </c>
      <c r="J600" s="109" t="s">
        <v>908</v>
      </c>
    </row>
    <row r="601" spans="1:10" ht="34.5">
      <c r="A601" s="66"/>
      <c r="B601" s="35" t="s">
        <v>909</v>
      </c>
      <c r="C601" s="64">
        <v>8130</v>
      </c>
      <c r="D601" s="65" t="s">
        <v>647</v>
      </c>
      <c r="E601" s="65">
        <v>102.2</v>
      </c>
      <c r="F601" s="64" t="s">
        <v>78</v>
      </c>
      <c r="G601" s="64" t="s">
        <v>228</v>
      </c>
      <c r="H601" s="64">
        <v>7</v>
      </c>
      <c r="I601" s="65">
        <v>1900000</v>
      </c>
      <c r="J601" s="107" t="s">
        <v>1842</v>
      </c>
    </row>
    <row r="602" spans="1:10" ht="17.25">
      <c r="A602" s="66"/>
      <c r="B602" s="35" t="s">
        <v>910</v>
      </c>
      <c r="C602" s="64">
        <v>8209</v>
      </c>
      <c r="D602" s="65" t="s">
        <v>647</v>
      </c>
      <c r="E602" s="65">
        <v>80</v>
      </c>
      <c r="F602" s="64" t="s">
        <v>78</v>
      </c>
      <c r="G602" s="64" t="s">
        <v>228</v>
      </c>
      <c r="H602" s="64">
        <v>7</v>
      </c>
      <c r="I602" s="65">
        <v>1440000</v>
      </c>
      <c r="J602" s="107" t="s">
        <v>1843</v>
      </c>
    </row>
    <row r="603" spans="1:10" ht="17.25">
      <c r="A603" s="66"/>
      <c r="B603" s="35" t="s">
        <v>911</v>
      </c>
      <c r="C603" s="64">
        <v>8210</v>
      </c>
      <c r="D603" s="65" t="s">
        <v>647</v>
      </c>
      <c r="E603" s="65">
        <v>80</v>
      </c>
      <c r="F603" s="64" t="s">
        <v>78</v>
      </c>
      <c r="G603" s="64" t="s">
        <v>228</v>
      </c>
      <c r="H603" s="64">
        <v>7</v>
      </c>
      <c r="I603" s="65">
        <v>1440000</v>
      </c>
      <c r="J603" s="107" t="s">
        <v>1843</v>
      </c>
    </row>
    <row r="604" spans="1:10" ht="17.25">
      <c r="A604" s="66"/>
      <c r="B604" s="35" t="s">
        <v>912</v>
      </c>
      <c r="C604" s="64">
        <v>8211</v>
      </c>
      <c r="D604" s="65" t="s">
        <v>647</v>
      </c>
      <c r="E604" s="65">
        <v>80</v>
      </c>
      <c r="F604" s="64" t="s">
        <v>78</v>
      </c>
      <c r="G604" s="64" t="s">
        <v>228</v>
      </c>
      <c r="H604" s="64">
        <v>7</v>
      </c>
      <c r="I604" s="65">
        <v>1440000</v>
      </c>
      <c r="J604" s="107" t="s">
        <v>1843</v>
      </c>
    </row>
    <row r="605" spans="1:10" ht="17.25">
      <c r="A605" s="66"/>
      <c r="B605" s="35" t="s">
        <v>913</v>
      </c>
      <c r="C605" s="64">
        <v>8212</v>
      </c>
      <c r="D605" s="65" t="s">
        <v>647</v>
      </c>
      <c r="E605" s="65">
        <v>80</v>
      </c>
      <c r="F605" s="64" t="s">
        <v>78</v>
      </c>
      <c r="G605" s="64" t="s">
        <v>228</v>
      </c>
      <c r="H605" s="64">
        <v>7</v>
      </c>
      <c r="I605" s="65">
        <v>1440000</v>
      </c>
      <c r="J605" s="107" t="s">
        <v>1843</v>
      </c>
    </row>
    <row r="606" spans="1:10" ht="17.25">
      <c r="A606" s="66"/>
      <c r="B606" s="35" t="s">
        <v>914</v>
      </c>
      <c r="C606" s="64">
        <v>8213</v>
      </c>
      <c r="D606" s="65" t="s">
        <v>647</v>
      </c>
      <c r="E606" s="65">
        <v>80</v>
      </c>
      <c r="F606" s="64" t="s">
        <v>78</v>
      </c>
      <c r="G606" s="64" t="s">
        <v>228</v>
      </c>
      <c r="H606" s="64">
        <v>7</v>
      </c>
      <c r="I606" s="65">
        <v>1440000</v>
      </c>
      <c r="J606" s="107" t="s">
        <v>1843</v>
      </c>
    </row>
    <row r="607" spans="1:10" ht="17.25">
      <c r="A607" s="67"/>
      <c r="B607" s="67" t="s">
        <v>915</v>
      </c>
      <c r="C607" s="67" t="s">
        <v>916</v>
      </c>
      <c r="D607" s="68">
        <v>1650</v>
      </c>
      <c r="E607" s="68" t="s">
        <v>647</v>
      </c>
      <c r="F607" s="67" t="s">
        <v>617</v>
      </c>
      <c r="G607" s="67" t="s">
        <v>614</v>
      </c>
      <c r="H607" s="67">
        <v>1</v>
      </c>
      <c r="I607" s="68">
        <v>7000000</v>
      </c>
      <c r="J607" s="109"/>
    </row>
    <row r="608" spans="1:10" ht="69">
      <c r="A608" s="67"/>
      <c r="B608" s="67" t="s">
        <v>917</v>
      </c>
      <c r="C608" s="67">
        <v>139554</v>
      </c>
      <c r="D608" s="68">
        <v>146</v>
      </c>
      <c r="E608" s="68">
        <v>245</v>
      </c>
      <c r="F608" s="67" t="s">
        <v>755</v>
      </c>
      <c r="G608" s="67" t="s">
        <v>614</v>
      </c>
      <c r="H608" s="67"/>
      <c r="I608" s="68">
        <v>4170000</v>
      </c>
      <c r="J608" s="109" t="s">
        <v>918</v>
      </c>
    </row>
    <row r="609" spans="1:10" ht="17.25">
      <c r="A609" s="67"/>
      <c r="B609" s="67" t="s">
        <v>919</v>
      </c>
      <c r="C609" s="67">
        <v>143702</v>
      </c>
      <c r="D609" s="68">
        <v>187</v>
      </c>
      <c r="E609" s="68" t="s">
        <v>647</v>
      </c>
      <c r="F609" s="67" t="s">
        <v>648</v>
      </c>
      <c r="G609" s="67" t="s">
        <v>614</v>
      </c>
      <c r="H609" s="67"/>
      <c r="I609" s="68">
        <v>1030000</v>
      </c>
      <c r="J609" s="109"/>
    </row>
    <row r="610" spans="1:10" ht="17.25">
      <c r="A610" s="67"/>
      <c r="B610" s="67" t="s">
        <v>920</v>
      </c>
      <c r="C610" s="67">
        <v>143718</v>
      </c>
      <c r="D610" s="68">
        <v>187</v>
      </c>
      <c r="E610" s="68" t="s">
        <v>647</v>
      </c>
      <c r="F610" s="67" t="s">
        <v>648</v>
      </c>
      <c r="G610" s="67" t="s">
        <v>614</v>
      </c>
      <c r="H610" s="67"/>
      <c r="I610" s="68">
        <v>900000</v>
      </c>
      <c r="J610" s="109"/>
    </row>
    <row r="611" spans="1:10" ht="17.25">
      <c r="A611" s="67"/>
      <c r="B611" s="67" t="s">
        <v>921</v>
      </c>
      <c r="C611" s="67">
        <v>143719</v>
      </c>
      <c r="D611" s="68">
        <v>187</v>
      </c>
      <c r="E611" s="68" t="s">
        <v>647</v>
      </c>
      <c r="F611" s="67" t="s">
        <v>648</v>
      </c>
      <c r="G611" s="67" t="s">
        <v>614</v>
      </c>
      <c r="H611" s="67"/>
      <c r="I611" s="68">
        <v>1030000</v>
      </c>
      <c r="J611" s="109"/>
    </row>
    <row r="612" spans="1:10" ht="17.25">
      <c r="A612" s="67"/>
      <c r="B612" s="67" t="s">
        <v>922</v>
      </c>
      <c r="C612" s="67">
        <v>143734</v>
      </c>
      <c r="D612" s="68">
        <v>253</v>
      </c>
      <c r="E612" s="68" t="s">
        <v>647</v>
      </c>
      <c r="F612" s="67" t="s">
        <v>648</v>
      </c>
      <c r="G612" s="67" t="s">
        <v>614</v>
      </c>
      <c r="H612" s="67"/>
      <c r="I612" s="68">
        <v>1400000</v>
      </c>
      <c r="J612" s="109"/>
    </row>
    <row r="613" spans="1:10" ht="17.25">
      <c r="A613" s="67"/>
      <c r="B613" s="67" t="s">
        <v>923</v>
      </c>
      <c r="C613" s="67">
        <v>139253</v>
      </c>
      <c r="D613" s="68">
        <v>200</v>
      </c>
      <c r="E613" s="68" t="s">
        <v>647</v>
      </c>
      <c r="F613" s="67" t="s">
        <v>648</v>
      </c>
      <c r="G613" s="67" t="s">
        <v>614</v>
      </c>
      <c r="H613" s="67"/>
      <c r="I613" s="68">
        <v>1100000</v>
      </c>
      <c r="J613" s="109"/>
    </row>
    <row r="614" spans="1:10" ht="17.25">
      <c r="A614" s="67"/>
      <c r="B614" s="67" t="s">
        <v>924</v>
      </c>
      <c r="C614" s="67">
        <v>139254</v>
      </c>
      <c r="D614" s="68">
        <v>170</v>
      </c>
      <c r="E614" s="68" t="s">
        <v>647</v>
      </c>
      <c r="F614" s="67" t="s">
        <v>648</v>
      </c>
      <c r="G614" s="67" t="s">
        <v>614</v>
      </c>
      <c r="H614" s="67"/>
      <c r="I614" s="68">
        <v>940000</v>
      </c>
      <c r="J614" s="109"/>
    </row>
    <row r="615" spans="1:10" ht="17.25">
      <c r="A615" s="67"/>
      <c r="B615" s="67" t="s">
        <v>921</v>
      </c>
      <c r="C615" s="67">
        <v>139250</v>
      </c>
      <c r="D615" s="68">
        <v>200</v>
      </c>
      <c r="E615" s="68" t="s">
        <v>647</v>
      </c>
      <c r="F615" s="67" t="s">
        <v>648</v>
      </c>
      <c r="G615" s="67" t="s">
        <v>614</v>
      </c>
      <c r="H615" s="67"/>
      <c r="I615" s="68">
        <v>1100000</v>
      </c>
      <c r="J615" s="109"/>
    </row>
    <row r="616" spans="1:10" ht="17.25">
      <c r="A616" s="67"/>
      <c r="B616" s="67" t="s">
        <v>1755</v>
      </c>
      <c r="C616" s="67">
        <v>139251</v>
      </c>
      <c r="D616" s="68">
        <v>170</v>
      </c>
      <c r="E616" s="68" t="s">
        <v>647</v>
      </c>
      <c r="F616" s="67" t="s">
        <v>648</v>
      </c>
      <c r="G616" s="67" t="s">
        <v>614</v>
      </c>
      <c r="H616" s="67"/>
      <c r="I616" s="68">
        <v>935000</v>
      </c>
      <c r="J616" s="109" t="s">
        <v>1756</v>
      </c>
    </row>
    <row r="617" spans="1:10" ht="17.25">
      <c r="A617" s="67"/>
      <c r="B617" s="67" t="s">
        <v>922</v>
      </c>
      <c r="C617" s="67">
        <v>139252</v>
      </c>
      <c r="D617" s="68">
        <v>170</v>
      </c>
      <c r="E617" s="68" t="s">
        <v>647</v>
      </c>
      <c r="F617" s="67" t="s">
        <v>648</v>
      </c>
      <c r="G617" s="67" t="s">
        <v>614</v>
      </c>
      <c r="H617" s="67"/>
      <c r="I617" s="68">
        <v>935000</v>
      </c>
      <c r="J617" s="109" t="s">
        <v>1756</v>
      </c>
    </row>
    <row r="618" spans="1:10" ht="17.25">
      <c r="A618" s="67"/>
      <c r="B618" s="67" t="s">
        <v>1757</v>
      </c>
      <c r="C618" s="67">
        <v>139230</v>
      </c>
      <c r="D618" s="68">
        <v>176</v>
      </c>
      <c r="E618" s="68" t="s">
        <v>647</v>
      </c>
      <c r="F618" s="67" t="s">
        <v>648</v>
      </c>
      <c r="G618" s="67" t="s">
        <v>614</v>
      </c>
      <c r="H618" s="67"/>
      <c r="I618" s="68">
        <v>915000</v>
      </c>
      <c r="J618" s="109" t="s">
        <v>1758</v>
      </c>
    </row>
    <row r="619" spans="1:10" ht="17.25">
      <c r="A619" s="67"/>
      <c r="B619" s="67" t="s">
        <v>1755</v>
      </c>
      <c r="C619" s="67">
        <v>139231</v>
      </c>
      <c r="D619" s="68">
        <v>176</v>
      </c>
      <c r="E619" s="68" t="s">
        <v>647</v>
      </c>
      <c r="F619" s="67" t="s">
        <v>648</v>
      </c>
      <c r="G619" s="67" t="s">
        <v>614</v>
      </c>
      <c r="H619" s="67"/>
      <c r="I619" s="68">
        <v>915000</v>
      </c>
      <c r="J619" s="109" t="s">
        <v>1758</v>
      </c>
    </row>
    <row r="620" spans="1:10" ht="51.75">
      <c r="A620" s="67"/>
      <c r="B620" s="67" t="s">
        <v>1759</v>
      </c>
      <c r="C620" s="67" t="s">
        <v>1760</v>
      </c>
      <c r="D620" s="68">
        <v>140</v>
      </c>
      <c r="E620" s="68" t="s">
        <v>647</v>
      </c>
      <c r="F620" s="67" t="s">
        <v>78</v>
      </c>
      <c r="G620" s="67" t="s">
        <v>614</v>
      </c>
      <c r="H620" s="67"/>
      <c r="I620" s="68">
        <v>4200000</v>
      </c>
      <c r="J620" s="109" t="s">
        <v>1761</v>
      </c>
    </row>
    <row r="621" spans="1:10" ht="69">
      <c r="A621" s="67"/>
      <c r="B621" s="67" t="s">
        <v>1762</v>
      </c>
      <c r="C621" s="67" t="s">
        <v>1763</v>
      </c>
      <c r="D621" s="68">
        <v>132</v>
      </c>
      <c r="E621" s="68">
        <f>340/4</f>
        <v>85</v>
      </c>
      <c r="F621" s="67" t="s">
        <v>1780</v>
      </c>
      <c r="G621" s="67" t="s">
        <v>215</v>
      </c>
      <c r="H621" s="67">
        <v>2</v>
      </c>
      <c r="I621" s="68">
        <v>1160000</v>
      </c>
      <c r="J621" s="109" t="s">
        <v>1693</v>
      </c>
    </row>
    <row r="622" spans="1:10" ht="69">
      <c r="A622" s="67"/>
      <c r="B622" s="67" t="s">
        <v>1764</v>
      </c>
      <c r="C622" s="67" t="s">
        <v>1765</v>
      </c>
      <c r="D622" s="68">
        <v>132</v>
      </c>
      <c r="E622" s="68">
        <v>85</v>
      </c>
      <c r="F622" s="67" t="s">
        <v>1780</v>
      </c>
      <c r="G622" s="67" t="s">
        <v>215</v>
      </c>
      <c r="H622" s="67">
        <v>2</v>
      </c>
      <c r="I622" s="68">
        <v>1160000</v>
      </c>
      <c r="J622" s="109" t="s">
        <v>1693</v>
      </c>
    </row>
    <row r="623" spans="1:10" ht="69">
      <c r="A623" s="67"/>
      <c r="B623" s="67" t="s">
        <v>1766</v>
      </c>
      <c r="C623" s="67" t="s">
        <v>1767</v>
      </c>
      <c r="D623" s="68">
        <v>127</v>
      </c>
      <c r="E623" s="68">
        <v>85</v>
      </c>
      <c r="F623" s="67" t="s">
        <v>1780</v>
      </c>
      <c r="G623" s="67" t="s">
        <v>215</v>
      </c>
      <c r="H623" s="67">
        <v>2</v>
      </c>
      <c r="I623" s="68">
        <v>1130000</v>
      </c>
      <c r="J623" s="109" t="s">
        <v>1693</v>
      </c>
    </row>
    <row r="624" spans="1:10" ht="69">
      <c r="A624" s="67"/>
      <c r="B624" s="67" t="s">
        <v>1768</v>
      </c>
      <c r="C624" s="67" t="s">
        <v>1769</v>
      </c>
      <c r="D624" s="68">
        <v>144</v>
      </c>
      <c r="E624" s="68">
        <v>85</v>
      </c>
      <c r="F624" s="67" t="s">
        <v>1780</v>
      </c>
      <c r="G624" s="67" t="s">
        <v>215</v>
      </c>
      <c r="H624" s="67">
        <v>2</v>
      </c>
      <c r="I624" s="68">
        <v>1232000</v>
      </c>
      <c r="J624" s="109" t="s">
        <v>1693</v>
      </c>
    </row>
    <row r="625" spans="1:10" ht="69">
      <c r="A625" s="67"/>
      <c r="B625" s="67" t="s">
        <v>1770</v>
      </c>
      <c r="C625" s="67" t="s">
        <v>1771</v>
      </c>
      <c r="D625" s="68">
        <v>127</v>
      </c>
      <c r="E625" s="68">
        <v>85</v>
      </c>
      <c r="F625" s="67" t="s">
        <v>1780</v>
      </c>
      <c r="G625" s="67" t="s">
        <v>215</v>
      </c>
      <c r="H625" s="67">
        <v>2</v>
      </c>
      <c r="I625" s="68">
        <v>1240000</v>
      </c>
      <c r="J625" s="109" t="s">
        <v>1693</v>
      </c>
    </row>
    <row r="626" spans="1:10" ht="34.5">
      <c r="A626" s="67"/>
      <c r="B626" s="69" t="s">
        <v>1772</v>
      </c>
      <c r="C626" s="67" t="s">
        <v>1773</v>
      </c>
      <c r="D626" s="70">
        <v>11397</v>
      </c>
      <c r="E626" s="70" t="s">
        <v>647</v>
      </c>
      <c r="F626" s="69" t="s">
        <v>1844</v>
      </c>
      <c r="G626" s="69" t="s">
        <v>214</v>
      </c>
      <c r="H626" s="69">
        <v>1</v>
      </c>
      <c r="I626" s="70">
        <v>28500000</v>
      </c>
      <c r="J626" s="110" t="s">
        <v>1845</v>
      </c>
    </row>
    <row r="627" spans="1:10" ht="17.25">
      <c r="A627" s="67"/>
      <c r="B627" s="69" t="s">
        <v>1774</v>
      </c>
      <c r="C627" s="67" t="s">
        <v>1775</v>
      </c>
      <c r="D627" s="70">
        <v>576</v>
      </c>
      <c r="E627" s="70">
        <v>355</v>
      </c>
      <c r="F627" s="69" t="s">
        <v>671</v>
      </c>
      <c r="G627" s="69" t="s">
        <v>614</v>
      </c>
      <c r="H627" s="69">
        <v>2</v>
      </c>
      <c r="I627" s="70">
        <v>7500000</v>
      </c>
      <c r="J627" s="110" t="s">
        <v>1776</v>
      </c>
    </row>
    <row r="628" spans="1:10" ht="34.5">
      <c r="A628" s="67"/>
      <c r="B628" s="69" t="s">
        <v>1777</v>
      </c>
      <c r="C628" s="67" t="s">
        <v>1778</v>
      </c>
      <c r="D628" s="70">
        <v>405</v>
      </c>
      <c r="E628" s="70">
        <v>261</v>
      </c>
      <c r="F628" s="69" t="s">
        <v>1017</v>
      </c>
      <c r="G628" s="69" t="s">
        <v>614</v>
      </c>
      <c r="H628" s="69">
        <v>2</v>
      </c>
      <c r="I628" s="70">
        <v>4000000</v>
      </c>
      <c r="J628" s="110" t="s">
        <v>1779</v>
      </c>
    </row>
    <row r="629" spans="1:10" ht="17.25">
      <c r="A629" s="67"/>
      <c r="B629" s="69" t="s">
        <v>1781</v>
      </c>
      <c r="C629" s="67">
        <v>141424</v>
      </c>
      <c r="D629" s="70">
        <v>160</v>
      </c>
      <c r="E629" s="70" t="s">
        <v>647</v>
      </c>
      <c r="F629" s="69" t="s">
        <v>617</v>
      </c>
      <c r="G629" s="69" t="s">
        <v>614</v>
      </c>
      <c r="H629" s="69"/>
      <c r="I629" s="70">
        <v>1000000</v>
      </c>
      <c r="J629" s="110" t="s">
        <v>975</v>
      </c>
    </row>
    <row r="630" spans="1:10" ht="17.25">
      <c r="A630" s="67"/>
      <c r="B630" s="69" t="s">
        <v>1782</v>
      </c>
      <c r="C630" s="67">
        <v>138911</v>
      </c>
      <c r="D630" s="70">
        <v>190</v>
      </c>
      <c r="E630" s="70" t="s">
        <v>647</v>
      </c>
      <c r="F630" s="69" t="s">
        <v>617</v>
      </c>
      <c r="G630" s="69" t="s">
        <v>614</v>
      </c>
      <c r="H630" s="69"/>
      <c r="I630" s="70">
        <v>1050000</v>
      </c>
      <c r="J630" s="110" t="s">
        <v>975</v>
      </c>
    </row>
    <row r="631" spans="1:10" ht="17.25">
      <c r="A631" s="67"/>
      <c r="B631" s="69" t="s">
        <v>1781</v>
      </c>
      <c r="C631" s="67">
        <v>138910</v>
      </c>
      <c r="D631" s="70">
        <v>160</v>
      </c>
      <c r="E631" s="70" t="s">
        <v>647</v>
      </c>
      <c r="F631" s="69" t="s">
        <v>617</v>
      </c>
      <c r="G631" s="69" t="s">
        <v>614</v>
      </c>
      <c r="H631" s="69"/>
      <c r="I631" s="70">
        <v>1000000</v>
      </c>
      <c r="J631" s="110" t="s">
        <v>1783</v>
      </c>
    </row>
    <row r="632" spans="1:10" ht="17.25">
      <c r="A632" s="67"/>
      <c r="B632" s="69" t="s">
        <v>1784</v>
      </c>
      <c r="C632" s="67">
        <v>138909</v>
      </c>
      <c r="D632" s="70">
        <v>160</v>
      </c>
      <c r="E632" s="70" t="s">
        <v>647</v>
      </c>
      <c r="F632" s="69" t="s">
        <v>617</v>
      </c>
      <c r="G632" s="69" t="s">
        <v>614</v>
      </c>
      <c r="H632" s="69"/>
      <c r="I632" s="70">
        <v>900000</v>
      </c>
      <c r="J632" s="110" t="s">
        <v>975</v>
      </c>
    </row>
    <row r="633" spans="1:10" ht="17.25">
      <c r="A633" s="67"/>
      <c r="B633" s="69" t="s">
        <v>1781</v>
      </c>
      <c r="C633" s="67">
        <v>138908</v>
      </c>
      <c r="D633" s="70">
        <v>166</v>
      </c>
      <c r="E633" s="70" t="s">
        <v>647</v>
      </c>
      <c r="F633" s="69" t="s">
        <v>617</v>
      </c>
      <c r="G633" s="69" t="s">
        <v>614</v>
      </c>
      <c r="H633" s="69"/>
      <c r="I633" s="70">
        <v>1100000</v>
      </c>
      <c r="J633" s="110" t="s">
        <v>975</v>
      </c>
    </row>
    <row r="634" spans="1:10" ht="17.25">
      <c r="A634" s="67"/>
      <c r="B634" s="69" t="s">
        <v>1785</v>
      </c>
      <c r="C634" s="67">
        <v>138907</v>
      </c>
      <c r="D634" s="70">
        <v>169</v>
      </c>
      <c r="E634" s="70" t="s">
        <v>647</v>
      </c>
      <c r="F634" s="69" t="s">
        <v>617</v>
      </c>
      <c r="G634" s="69" t="s">
        <v>614</v>
      </c>
      <c r="H634" s="69"/>
      <c r="I634" s="70">
        <v>1050000</v>
      </c>
      <c r="J634" s="110" t="s">
        <v>975</v>
      </c>
    </row>
    <row r="635" spans="1:10" ht="17.25">
      <c r="A635" s="67"/>
      <c r="B635" s="69" t="s">
        <v>1786</v>
      </c>
      <c r="C635" s="67">
        <v>138906</v>
      </c>
      <c r="D635" s="70">
        <v>190</v>
      </c>
      <c r="E635" s="70" t="s">
        <v>647</v>
      </c>
      <c r="F635" s="69" t="s">
        <v>617</v>
      </c>
      <c r="G635" s="69" t="s">
        <v>614</v>
      </c>
      <c r="H635" s="69"/>
      <c r="I635" s="70">
        <v>1050000</v>
      </c>
      <c r="J635" s="110" t="s">
        <v>975</v>
      </c>
    </row>
    <row r="636" spans="1:10" ht="17.25">
      <c r="A636" s="67"/>
      <c r="B636" s="69" t="s">
        <v>1787</v>
      </c>
      <c r="C636" s="67">
        <v>138905</v>
      </c>
      <c r="D636" s="70">
        <v>160</v>
      </c>
      <c r="E636" s="70" t="s">
        <v>647</v>
      </c>
      <c r="F636" s="69" t="s">
        <v>617</v>
      </c>
      <c r="G636" s="69" t="s">
        <v>614</v>
      </c>
      <c r="H636" s="69"/>
      <c r="I636" s="70">
        <v>1000000</v>
      </c>
      <c r="J636" s="110" t="s">
        <v>975</v>
      </c>
    </row>
    <row r="637" spans="1:10" ht="17.25">
      <c r="A637" s="67"/>
      <c r="B637" s="69" t="s">
        <v>1784</v>
      </c>
      <c r="C637" s="67">
        <v>138904</v>
      </c>
      <c r="D637" s="70">
        <v>160</v>
      </c>
      <c r="E637" s="70" t="s">
        <v>647</v>
      </c>
      <c r="F637" s="69" t="s">
        <v>617</v>
      </c>
      <c r="G637" s="69" t="s">
        <v>614</v>
      </c>
      <c r="H637" s="69"/>
      <c r="I637" s="70">
        <v>900000</v>
      </c>
      <c r="J637" s="110" t="s">
        <v>975</v>
      </c>
    </row>
    <row r="638" spans="1:10" ht="17.25">
      <c r="A638" s="67"/>
      <c r="B638" s="69" t="s">
        <v>1787</v>
      </c>
      <c r="C638" s="67">
        <v>138903</v>
      </c>
      <c r="D638" s="70">
        <v>160</v>
      </c>
      <c r="E638" s="70" t="s">
        <v>647</v>
      </c>
      <c r="F638" s="69" t="s">
        <v>617</v>
      </c>
      <c r="G638" s="69" t="s">
        <v>614</v>
      </c>
      <c r="H638" s="69"/>
      <c r="I638" s="70">
        <v>1000000</v>
      </c>
      <c r="J638" s="110" t="s">
        <v>975</v>
      </c>
    </row>
    <row r="639" spans="1:10" ht="17.25">
      <c r="A639" s="67"/>
      <c r="B639" s="69" t="s">
        <v>1788</v>
      </c>
      <c r="C639" s="67">
        <v>138902</v>
      </c>
      <c r="D639" s="70">
        <v>169</v>
      </c>
      <c r="E639" s="70" t="s">
        <v>647</v>
      </c>
      <c r="F639" s="69" t="s">
        <v>617</v>
      </c>
      <c r="G639" s="69" t="s">
        <v>614</v>
      </c>
      <c r="H639" s="69"/>
      <c r="I639" s="70">
        <v>1050000</v>
      </c>
      <c r="J639" s="110" t="s">
        <v>975</v>
      </c>
    </row>
    <row r="640" spans="1:10" ht="17.25">
      <c r="A640" s="67"/>
      <c r="B640" s="69" t="s">
        <v>1787</v>
      </c>
      <c r="C640" s="67">
        <v>138901</v>
      </c>
      <c r="D640" s="70">
        <v>166</v>
      </c>
      <c r="E640" s="70" t="s">
        <v>647</v>
      </c>
      <c r="F640" s="69" t="s">
        <v>617</v>
      </c>
      <c r="G640" s="69" t="s">
        <v>614</v>
      </c>
      <c r="H640" s="69"/>
      <c r="I640" s="70">
        <v>1100000</v>
      </c>
      <c r="J640" s="110" t="s">
        <v>975</v>
      </c>
    </row>
    <row r="641" spans="1:10" ht="17.25">
      <c r="A641" s="67"/>
      <c r="B641" s="69" t="s">
        <v>1789</v>
      </c>
      <c r="C641" s="67">
        <v>139350</v>
      </c>
      <c r="D641" s="70">
        <v>1196</v>
      </c>
      <c r="E641" s="70" t="s">
        <v>647</v>
      </c>
      <c r="F641" s="69" t="s">
        <v>617</v>
      </c>
      <c r="G641" s="69" t="s">
        <v>614</v>
      </c>
      <c r="H641" s="69"/>
      <c r="I641" s="70">
        <v>7200000</v>
      </c>
      <c r="J641" s="110" t="s">
        <v>975</v>
      </c>
    </row>
    <row r="642" spans="1:10" ht="17.25">
      <c r="A642" s="67"/>
      <c r="B642" s="69" t="s">
        <v>1789</v>
      </c>
      <c r="C642" s="67">
        <v>139351</v>
      </c>
      <c r="D642" s="70">
        <v>896</v>
      </c>
      <c r="E642" s="70" t="s">
        <v>647</v>
      </c>
      <c r="F642" s="69" t="s">
        <v>617</v>
      </c>
      <c r="G642" s="69" t="s">
        <v>614</v>
      </c>
      <c r="H642" s="69"/>
      <c r="I642" s="70">
        <v>5400000</v>
      </c>
      <c r="J642" s="110" t="s">
        <v>975</v>
      </c>
    </row>
    <row r="643" spans="1:10" ht="17.25">
      <c r="A643" s="67"/>
      <c r="B643" s="69" t="s">
        <v>1790</v>
      </c>
      <c r="C643" s="67">
        <v>141456</v>
      </c>
      <c r="D643" s="70">
        <v>190</v>
      </c>
      <c r="E643" s="70" t="s">
        <v>647</v>
      </c>
      <c r="F643" s="69" t="s">
        <v>617</v>
      </c>
      <c r="G643" s="69" t="s">
        <v>614</v>
      </c>
      <c r="H643" s="69"/>
      <c r="I643" s="70">
        <v>400000</v>
      </c>
      <c r="J643" s="110" t="s">
        <v>975</v>
      </c>
    </row>
    <row r="644" spans="1:10" ht="17.25">
      <c r="A644" s="67"/>
      <c r="B644" s="69" t="s">
        <v>1791</v>
      </c>
      <c r="C644" s="67">
        <v>138816</v>
      </c>
      <c r="D644" s="70">
        <v>146</v>
      </c>
      <c r="E644" s="70" t="s">
        <v>647</v>
      </c>
      <c r="F644" s="69" t="s">
        <v>617</v>
      </c>
      <c r="G644" s="69" t="s">
        <v>614</v>
      </c>
      <c r="H644" s="69"/>
      <c r="I644" s="70">
        <v>440000</v>
      </c>
      <c r="J644" s="110" t="s">
        <v>975</v>
      </c>
    </row>
    <row r="645" spans="1:10" ht="17.25">
      <c r="A645" s="67"/>
      <c r="B645" s="69" t="s">
        <v>1792</v>
      </c>
      <c r="C645" s="67">
        <v>143745</v>
      </c>
      <c r="D645" s="70">
        <v>1000</v>
      </c>
      <c r="E645" s="70" t="s">
        <v>647</v>
      </c>
      <c r="F645" s="69" t="s">
        <v>617</v>
      </c>
      <c r="G645" s="69" t="s">
        <v>614</v>
      </c>
      <c r="H645" s="69"/>
      <c r="I645" s="70">
        <v>12000000</v>
      </c>
      <c r="J645" s="110" t="s">
        <v>975</v>
      </c>
    </row>
    <row r="646" spans="1:10" ht="17.25">
      <c r="A646" s="67"/>
      <c r="B646" s="69" t="s">
        <v>1793</v>
      </c>
      <c r="C646" s="67">
        <v>139255</v>
      </c>
      <c r="D646" s="70">
        <v>200</v>
      </c>
      <c r="E646" s="70" t="s">
        <v>647</v>
      </c>
      <c r="F646" s="69" t="s">
        <v>617</v>
      </c>
      <c r="G646" s="69" t="s">
        <v>614</v>
      </c>
      <c r="H646" s="69"/>
      <c r="I646" s="70">
        <v>1100000</v>
      </c>
      <c r="J646" s="110" t="s">
        <v>975</v>
      </c>
    </row>
    <row r="647" spans="1:10" ht="17.25">
      <c r="A647" s="67"/>
      <c r="B647" s="69" t="s">
        <v>1794</v>
      </c>
      <c r="C647" s="67">
        <v>143738</v>
      </c>
      <c r="D647" s="70">
        <v>800</v>
      </c>
      <c r="E647" s="70" t="s">
        <v>647</v>
      </c>
      <c r="F647" s="69" t="s">
        <v>617</v>
      </c>
      <c r="G647" s="69" t="s">
        <v>614</v>
      </c>
      <c r="H647" s="69"/>
      <c r="I647" s="70">
        <v>4400000</v>
      </c>
      <c r="J647" s="110" t="s">
        <v>975</v>
      </c>
    </row>
    <row r="648" spans="1:10" ht="17.25">
      <c r="A648" s="67"/>
      <c r="B648" s="69" t="s">
        <v>1119</v>
      </c>
      <c r="C648" s="67">
        <v>143739</v>
      </c>
      <c r="D648" s="70">
        <v>800</v>
      </c>
      <c r="E648" s="70" t="s">
        <v>647</v>
      </c>
      <c r="F648" s="69" t="s">
        <v>617</v>
      </c>
      <c r="G648" s="69" t="s">
        <v>614</v>
      </c>
      <c r="H648" s="69"/>
      <c r="I648" s="70">
        <v>4400000</v>
      </c>
      <c r="J648" s="110" t="s">
        <v>975</v>
      </c>
    </row>
    <row r="649" spans="1:10" ht="17.25">
      <c r="A649" s="67"/>
      <c r="B649" s="69" t="s">
        <v>1120</v>
      </c>
      <c r="C649" s="67">
        <v>143736</v>
      </c>
      <c r="D649" s="70">
        <v>800</v>
      </c>
      <c r="E649" s="70" t="s">
        <v>647</v>
      </c>
      <c r="F649" s="69" t="s">
        <v>617</v>
      </c>
      <c r="G649" s="69" t="s">
        <v>614</v>
      </c>
      <c r="H649" s="69"/>
      <c r="I649" s="70">
        <v>4400000</v>
      </c>
      <c r="J649" s="110" t="s">
        <v>975</v>
      </c>
    </row>
    <row r="650" spans="1:10" ht="17.25">
      <c r="A650" s="67"/>
      <c r="B650" s="69" t="s">
        <v>1121</v>
      </c>
      <c r="C650" s="67">
        <v>143742</v>
      </c>
      <c r="D650" s="70">
        <v>743</v>
      </c>
      <c r="E650" s="70" t="s">
        <v>647</v>
      </c>
      <c r="F650" s="69" t="s">
        <v>617</v>
      </c>
      <c r="G650" s="69" t="s">
        <v>614</v>
      </c>
      <c r="H650" s="69"/>
      <c r="I650" s="70">
        <v>4100000</v>
      </c>
      <c r="J650" s="110" t="s">
        <v>975</v>
      </c>
    </row>
    <row r="651" spans="1:10" ht="17.25">
      <c r="A651" s="67"/>
      <c r="B651" s="69" t="s">
        <v>1122</v>
      </c>
      <c r="C651" s="67">
        <v>141520</v>
      </c>
      <c r="D651" s="70">
        <v>354</v>
      </c>
      <c r="E651" s="70" t="s">
        <v>647</v>
      </c>
      <c r="F651" s="69" t="s">
        <v>617</v>
      </c>
      <c r="G651" s="69" t="s">
        <v>614</v>
      </c>
      <c r="H651" s="69"/>
      <c r="I651" s="70">
        <v>1600000</v>
      </c>
      <c r="J651" s="110" t="s">
        <v>975</v>
      </c>
    </row>
    <row r="652" spans="1:10" ht="17.25">
      <c r="A652" s="67"/>
      <c r="B652" s="69" t="s">
        <v>1123</v>
      </c>
      <c r="C652" s="67">
        <v>143743</v>
      </c>
      <c r="D652" s="70">
        <v>861</v>
      </c>
      <c r="E652" s="70" t="s">
        <v>647</v>
      </c>
      <c r="F652" s="69" t="s">
        <v>617</v>
      </c>
      <c r="G652" s="69" t="s">
        <v>614</v>
      </c>
      <c r="H652" s="69"/>
      <c r="I652" s="70">
        <v>5200000</v>
      </c>
      <c r="J652" s="110" t="s">
        <v>975</v>
      </c>
    </row>
    <row r="653" spans="1:10" ht="17.25">
      <c r="A653" s="67"/>
      <c r="B653" s="69" t="s">
        <v>1124</v>
      </c>
      <c r="C653" s="67">
        <v>143735</v>
      </c>
      <c r="D653" s="70">
        <v>800</v>
      </c>
      <c r="E653" s="70" t="s">
        <v>647</v>
      </c>
      <c r="F653" s="69" t="s">
        <v>617</v>
      </c>
      <c r="G653" s="69" t="s">
        <v>614</v>
      </c>
      <c r="H653" s="69"/>
      <c r="I653" s="70">
        <v>4400000</v>
      </c>
      <c r="J653" s="110" t="s">
        <v>975</v>
      </c>
    </row>
    <row r="654" spans="1:10" ht="34.5">
      <c r="A654" s="67"/>
      <c r="B654" s="69" t="s">
        <v>1125</v>
      </c>
      <c r="C654" s="67">
        <v>143740</v>
      </c>
      <c r="D654" s="70">
        <v>573</v>
      </c>
      <c r="E654" s="70" t="s">
        <v>647</v>
      </c>
      <c r="F654" s="69" t="s">
        <v>617</v>
      </c>
      <c r="G654" s="69" t="s">
        <v>614</v>
      </c>
      <c r="H654" s="69"/>
      <c r="I654" s="70">
        <v>3000000</v>
      </c>
      <c r="J654" s="110" t="s">
        <v>1126</v>
      </c>
    </row>
    <row r="655" spans="1:10" ht="17.25">
      <c r="A655" s="67"/>
      <c r="B655" s="69" t="s">
        <v>1125</v>
      </c>
      <c r="C655" s="67">
        <v>143741</v>
      </c>
      <c r="D655" s="70">
        <v>5151</v>
      </c>
      <c r="E655" s="70" t="s">
        <v>647</v>
      </c>
      <c r="F655" s="69" t="s">
        <v>617</v>
      </c>
      <c r="G655" s="69" t="s">
        <v>614</v>
      </c>
      <c r="H655" s="69"/>
      <c r="I655" s="70">
        <v>10350000</v>
      </c>
      <c r="J655" s="110" t="s">
        <v>975</v>
      </c>
    </row>
    <row r="656" spans="1:10" ht="17.25">
      <c r="A656" s="67"/>
      <c r="B656" s="69" t="s">
        <v>1125</v>
      </c>
      <c r="C656" s="67">
        <v>143741</v>
      </c>
      <c r="D656" s="70">
        <v>932</v>
      </c>
      <c r="E656" s="70" t="s">
        <v>647</v>
      </c>
      <c r="F656" s="69" t="s">
        <v>617</v>
      </c>
      <c r="G656" s="69" t="s">
        <v>614</v>
      </c>
      <c r="H656" s="69"/>
      <c r="I656" s="70">
        <v>1900000</v>
      </c>
      <c r="J656" s="110" t="s">
        <v>975</v>
      </c>
    </row>
    <row r="657" spans="1:10" ht="17.25">
      <c r="A657" s="67"/>
      <c r="B657" s="69" t="s">
        <v>1125</v>
      </c>
      <c r="C657" s="67">
        <v>143709</v>
      </c>
      <c r="D657" s="70">
        <v>2978</v>
      </c>
      <c r="E657" s="70" t="s">
        <v>647</v>
      </c>
      <c r="F657" s="69" t="s">
        <v>617</v>
      </c>
      <c r="G657" s="69" t="s">
        <v>614</v>
      </c>
      <c r="H657" s="69"/>
      <c r="I657" s="70">
        <v>6000000</v>
      </c>
      <c r="J657" s="110" t="s">
        <v>975</v>
      </c>
    </row>
    <row r="658" spans="1:10" ht="51.75">
      <c r="A658" s="67"/>
      <c r="B658" s="69" t="s">
        <v>1125</v>
      </c>
      <c r="C658" s="67">
        <v>143744</v>
      </c>
      <c r="D658" s="70">
        <v>4238.4</v>
      </c>
      <c r="E658" s="70" t="s">
        <v>647</v>
      </c>
      <c r="F658" s="69" t="s">
        <v>617</v>
      </c>
      <c r="G658" s="69" t="s">
        <v>614</v>
      </c>
      <c r="H658" s="69"/>
      <c r="I658" s="70">
        <v>8500000</v>
      </c>
      <c r="J658" s="110" t="s">
        <v>1127</v>
      </c>
    </row>
    <row r="659" spans="1:10" ht="17.25">
      <c r="A659" s="67"/>
      <c r="B659" s="69" t="s">
        <v>1789</v>
      </c>
      <c r="C659" s="67">
        <v>139282</v>
      </c>
      <c r="D659" s="70">
        <v>200</v>
      </c>
      <c r="E659" s="70" t="s">
        <v>647</v>
      </c>
      <c r="F659" s="69" t="s">
        <v>617</v>
      </c>
      <c r="G659" s="69" t="s">
        <v>614</v>
      </c>
      <c r="H659" s="69"/>
      <c r="I659" s="70">
        <v>1100000</v>
      </c>
      <c r="J659" s="110" t="s">
        <v>975</v>
      </c>
    </row>
    <row r="660" spans="1:10" ht="17.25">
      <c r="A660" s="67"/>
      <c r="B660" s="69" t="s">
        <v>1128</v>
      </c>
      <c r="C660" s="67">
        <v>139349</v>
      </c>
      <c r="D660" s="70">
        <v>209</v>
      </c>
      <c r="E660" s="70" t="s">
        <v>647</v>
      </c>
      <c r="F660" s="69" t="s">
        <v>617</v>
      </c>
      <c r="G660" s="69" t="s">
        <v>614</v>
      </c>
      <c r="H660" s="69"/>
      <c r="I660" s="70">
        <v>1150000</v>
      </c>
      <c r="J660" s="110" t="s">
        <v>975</v>
      </c>
    </row>
    <row r="661" spans="1:10" ht="17.25">
      <c r="A661" s="67"/>
      <c r="B661" s="69" t="s">
        <v>1129</v>
      </c>
      <c r="C661" s="67">
        <v>143731</v>
      </c>
      <c r="D661" s="70">
        <v>624</v>
      </c>
      <c r="E661" s="70" t="s">
        <v>647</v>
      </c>
      <c r="F661" s="69" t="s">
        <v>617</v>
      </c>
      <c r="G661" s="69" t="s">
        <v>614</v>
      </c>
      <c r="H661" s="69"/>
      <c r="I661" s="70">
        <v>4100000</v>
      </c>
      <c r="J661" s="110" t="s">
        <v>975</v>
      </c>
    </row>
    <row r="662" spans="1:10" ht="34.5">
      <c r="A662" s="67"/>
      <c r="B662" s="69" t="s">
        <v>1130</v>
      </c>
      <c r="C662" s="67" t="s">
        <v>1131</v>
      </c>
      <c r="D662" s="70">
        <v>123</v>
      </c>
      <c r="E662" s="70">
        <v>132.95</v>
      </c>
      <c r="F662" s="69" t="s">
        <v>755</v>
      </c>
      <c r="G662" s="69" t="s">
        <v>614</v>
      </c>
      <c r="H662" s="69">
        <v>2</v>
      </c>
      <c r="I662" s="70">
        <v>1880000</v>
      </c>
      <c r="J662" s="110" t="s">
        <v>1132</v>
      </c>
    </row>
    <row r="663" spans="1:10" ht="34.5">
      <c r="A663" s="67"/>
      <c r="B663" s="69" t="s">
        <v>1694</v>
      </c>
      <c r="C663" s="67" t="s">
        <v>1695</v>
      </c>
      <c r="D663" s="70">
        <v>72.04</v>
      </c>
      <c r="E663" s="70">
        <v>102.75</v>
      </c>
      <c r="F663" s="69" t="s">
        <v>1696</v>
      </c>
      <c r="G663" s="69" t="s">
        <v>614</v>
      </c>
      <c r="H663" s="69">
        <v>3</v>
      </c>
      <c r="I663" s="70">
        <v>1860000</v>
      </c>
      <c r="J663" s="110" t="s">
        <v>1697</v>
      </c>
    </row>
    <row r="664" spans="1:10" ht="34.5">
      <c r="A664" s="67"/>
      <c r="B664" s="69" t="s">
        <v>1815</v>
      </c>
      <c r="C664" s="67" t="s">
        <v>1816</v>
      </c>
      <c r="D664" s="70">
        <v>1000</v>
      </c>
      <c r="E664" s="70">
        <v>270</v>
      </c>
      <c r="F664" s="69" t="s">
        <v>1380</v>
      </c>
      <c r="G664" s="69" t="s">
        <v>695</v>
      </c>
      <c r="H664" s="69">
        <v>6</v>
      </c>
      <c r="I664" s="70">
        <v>20000000</v>
      </c>
      <c r="J664" s="110" t="s">
        <v>1817</v>
      </c>
    </row>
    <row r="665" spans="1:10" ht="34.5">
      <c r="A665" s="67"/>
      <c r="B665" s="69" t="s">
        <v>1156</v>
      </c>
      <c r="C665" s="67" t="s">
        <v>1157</v>
      </c>
      <c r="D665" s="70">
        <v>180</v>
      </c>
      <c r="E665" s="70">
        <v>96</v>
      </c>
      <c r="F665" s="69" t="s">
        <v>110</v>
      </c>
      <c r="G665" s="69" t="s">
        <v>614</v>
      </c>
      <c r="H665" s="69">
        <v>2</v>
      </c>
      <c r="I665" s="70">
        <v>1250000</v>
      </c>
      <c r="J665" s="110" t="s">
        <v>1158</v>
      </c>
    </row>
    <row r="666" spans="1:10" ht="34.5">
      <c r="A666" s="67"/>
      <c r="B666" s="69" t="s">
        <v>1698</v>
      </c>
      <c r="C666" s="67">
        <v>17145</v>
      </c>
      <c r="D666" s="70" t="s">
        <v>647</v>
      </c>
      <c r="E666" s="70">
        <v>26.95</v>
      </c>
      <c r="F666" s="69" t="s">
        <v>78</v>
      </c>
      <c r="G666" s="69" t="s">
        <v>614</v>
      </c>
      <c r="H666" s="69">
        <v>3</v>
      </c>
      <c r="I666" s="70">
        <f aca="true" t="shared" si="2" ref="I666:I698">80000*E666</f>
        <v>2156000</v>
      </c>
      <c r="J666" s="110" t="s">
        <v>1699</v>
      </c>
    </row>
    <row r="667" spans="1:10" ht="34.5">
      <c r="A667" s="67"/>
      <c r="B667" s="69" t="s">
        <v>1700</v>
      </c>
      <c r="C667" s="67">
        <v>17340</v>
      </c>
      <c r="D667" s="70" t="s">
        <v>647</v>
      </c>
      <c r="E667" s="70">
        <v>26.95</v>
      </c>
      <c r="F667" s="69" t="s">
        <v>78</v>
      </c>
      <c r="G667" s="69" t="s">
        <v>614</v>
      </c>
      <c r="H667" s="69">
        <v>3</v>
      </c>
      <c r="I667" s="70">
        <f t="shared" si="2"/>
        <v>2156000</v>
      </c>
      <c r="J667" s="110" t="s">
        <v>1699</v>
      </c>
    </row>
    <row r="668" spans="1:10" ht="34.5">
      <c r="A668" s="67"/>
      <c r="B668" s="69" t="s">
        <v>1701</v>
      </c>
      <c r="C668" s="67">
        <v>17341</v>
      </c>
      <c r="D668" s="70" t="s">
        <v>647</v>
      </c>
      <c r="E668" s="70">
        <v>64.75</v>
      </c>
      <c r="F668" s="69" t="s">
        <v>78</v>
      </c>
      <c r="G668" s="69" t="s">
        <v>614</v>
      </c>
      <c r="H668" s="69">
        <v>3</v>
      </c>
      <c r="I668" s="70">
        <f t="shared" si="2"/>
        <v>5180000</v>
      </c>
      <c r="J668" s="110" t="s">
        <v>1699</v>
      </c>
    </row>
    <row r="669" spans="1:10" ht="34.5">
      <c r="A669" s="67"/>
      <c r="B669" s="69" t="s">
        <v>1702</v>
      </c>
      <c r="C669" s="67">
        <v>17342</v>
      </c>
      <c r="D669" s="70" t="s">
        <v>647</v>
      </c>
      <c r="E669" s="70">
        <v>64.75</v>
      </c>
      <c r="F669" s="69" t="s">
        <v>78</v>
      </c>
      <c r="G669" s="69" t="s">
        <v>614</v>
      </c>
      <c r="H669" s="69">
        <v>3</v>
      </c>
      <c r="I669" s="70">
        <f t="shared" si="2"/>
        <v>5180000</v>
      </c>
      <c r="J669" s="110" t="s">
        <v>1699</v>
      </c>
    </row>
    <row r="670" spans="1:10" ht="34.5">
      <c r="A670" s="67"/>
      <c r="B670" s="69" t="s">
        <v>1703</v>
      </c>
      <c r="C670" s="67">
        <v>17365</v>
      </c>
      <c r="D670" s="70" t="s">
        <v>647</v>
      </c>
      <c r="E670" s="70">
        <v>64.75</v>
      </c>
      <c r="F670" s="69" t="s">
        <v>78</v>
      </c>
      <c r="G670" s="69" t="s">
        <v>614</v>
      </c>
      <c r="H670" s="69">
        <v>3</v>
      </c>
      <c r="I670" s="70">
        <f t="shared" si="2"/>
        <v>5180000</v>
      </c>
      <c r="J670" s="110" t="s">
        <v>1699</v>
      </c>
    </row>
    <row r="671" spans="1:10" ht="34.5">
      <c r="A671" s="67"/>
      <c r="B671" s="69" t="s">
        <v>1704</v>
      </c>
      <c r="C671" s="67">
        <v>17366</v>
      </c>
      <c r="D671" s="70" t="s">
        <v>647</v>
      </c>
      <c r="E671" s="70">
        <v>64.73</v>
      </c>
      <c r="F671" s="69" t="s">
        <v>78</v>
      </c>
      <c r="G671" s="69" t="s">
        <v>614</v>
      </c>
      <c r="H671" s="69">
        <v>3</v>
      </c>
      <c r="I671" s="70">
        <f t="shared" si="2"/>
        <v>5178400</v>
      </c>
      <c r="J671" s="110" t="s">
        <v>1699</v>
      </c>
    </row>
    <row r="672" spans="1:10" ht="34.5">
      <c r="A672" s="67"/>
      <c r="B672" s="69" t="s">
        <v>1705</v>
      </c>
      <c r="C672" s="67">
        <v>17370</v>
      </c>
      <c r="D672" s="70" t="s">
        <v>647</v>
      </c>
      <c r="E672" s="70">
        <v>61.76</v>
      </c>
      <c r="F672" s="69" t="s">
        <v>78</v>
      </c>
      <c r="G672" s="69" t="s">
        <v>614</v>
      </c>
      <c r="H672" s="69">
        <v>3</v>
      </c>
      <c r="I672" s="70">
        <f t="shared" si="2"/>
        <v>4940800</v>
      </c>
      <c r="J672" s="110" t="s">
        <v>1699</v>
      </c>
    </row>
    <row r="673" spans="1:10" ht="34.5">
      <c r="A673" s="67"/>
      <c r="B673" s="69" t="s">
        <v>1706</v>
      </c>
      <c r="C673" s="67">
        <v>17456</v>
      </c>
      <c r="D673" s="70" t="s">
        <v>647</v>
      </c>
      <c r="E673" s="70">
        <v>61.76</v>
      </c>
      <c r="F673" s="69" t="s">
        <v>78</v>
      </c>
      <c r="G673" s="69" t="s">
        <v>614</v>
      </c>
      <c r="H673" s="69">
        <v>3</v>
      </c>
      <c r="I673" s="70">
        <f t="shared" si="2"/>
        <v>4940800</v>
      </c>
      <c r="J673" s="110" t="s">
        <v>1699</v>
      </c>
    </row>
    <row r="674" spans="1:10" ht="34.5">
      <c r="A674" s="67"/>
      <c r="B674" s="69" t="s">
        <v>1707</v>
      </c>
      <c r="C674" s="67">
        <v>17407</v>
      </c>
      <c r="D674" s="70" t="s">
        <v>647</v>
      </c>
      <c r="E674" s="70">
        <v>32.14</v>
      </c>
      <c r="F674" s="69" t="s">
        <v>78</v>
      </c>
      <c r="G674" s="69" t="s">
        <v>614</v>
      </c>
      <c r="H674" s="69">
        <v>3</v>
      </c>
      <c r="I674" s="70">
        <f t="shared" si="2"/>
        <v>2571200</v>
      </c>
      <c r="J674" s="110" t="s">
        <v>1699</v>
      </c>
    </row>
    <row r="675" spans="1:10" ht="34.5">
      <c r="A675" s="67"/>
      <c r="B675" s="69" t="s">
        <v>1708</v>
      </c>
      <c r="C675" s="67">
        <v>17408</v>
      </c>
      <c r="D675" s="70" t="s">
        <v>647</v>
      </c>
      <c r="E675" s="70">
        <v>26.95</v>
      </c>
      <c r="F675" s="69" t="s">
        <v>78</v>
      </c>
      <c r="G675" s="69" t="s">
        <v>614</v>
      </c>
      <c r="H675" s="69">
        <v>3</v>
      </c>
      <c r="I675" s="70">
        <f t="shared" si="2"/>
        <v>2156000</v>
      </c>
      <c r="J675" s="110" t="s">
        <v>1699</v>
      </c>
    </row>
    <row r="676" spans="1:10" ht="34.5">
      <c r="A676" s="67"/>
      <c r="B676" s="69" t="s">
        <v>1709</v>
      </c>
      <c r="C676" s="67">
        <v>17409</v>
      </c>
      <c r="D676" s="70" t="s">
        <v>647</v>
      </c>
      <c r="E676" s="70">
        <v>64.75</v>
      </c>
      <c r="F676" s="69" t="s">
        <v>78</v>
      </c>
      <c r="G676" s="69" t="s">
        <v>614</v>
      </c>
      <c r="H676" s="69">
        <v>3</v>
      </c>
      <c r="I676" s="70">
        <f t="shared" si="2"/>
        <v>5180000</v>
      </c>
      <c r="J676" s="110" t="s">
        <v>1699</v>
      </c>
    </row>
    <row r="677" spans="1:10" ht="34.5">
      <c r="A677" s="67"/>
      <c r="B677" s="69" t="s">
        <v>1710</v>
      </c>
      <c r="C677" s="67">
        <v>17410</v>
      </c>
      <c r="D677" s="70" t="s">
        <v>647</v>
      </c>
      <c r="E677" s="70">
        <v>64.75</v>
      </c>
      <c r="F677" s="69" t="s">
        <v>78</v>
      </c>
      <c r="G677" s="69" t="s">
        <v>614</v>
      </c>
      <c r="H677" s="69">
        <v>3</v>
      </c>
      <c r="I677" s="70">
        <f t="shared" si="2"/>
        <v>5180000</v>
      </c>
      <c r="J677" s="110" t="s">
        <v>1699</v>
      </c>
    </row>
    <row r="678" spans="1:10" ht="34.5">
      <c r="A678" s="67"/>
      <c r="B678" s="69" t="s">
        <v>1711</v>
      </c>
      <c r="C678" s="67">
        <v>17411</v>
      </c>
      <c r="D678" s="70" t="s">
        <v>647</v>
      </c>
      <c r="E678" s="70">
        <v>26.95</v>
      </c>
      <c r="F678" s="69" t="s">
        <v>78</v>
      </c>
      <c r="G678" s="69" t="s">
        <v>614</v>
      </c>
      <c r="H678" s="69">
        <v>3</v>
      </c>
      <c r="I678" s="70">
        <f t="shared" si="2"/>
        <v>2156000</v>
      </c>
      <c r="J678" s="110" t="s">
        <v>1699</v>
      </c>
    </row>
    <row r="679" spans="1:10" ht="34.5">
      <c r="A679" s="67"/>
      <c r="B679" s="69" t="s">
        <v>1712</v>
      </c>
      <c r="C679" s="67">
        <v>17433</v>
      </c>
      <c r="D679" s="70" t="s">
        <v>647</v>
      </c>
      <c r="E679" s="70">
        <v>26.95</v>
      </c>
      <c r="F679" s="69" t="s">
        <v>78</v>
      </c>
      <c r="G679" s="69" t="s">
        <v>614</v>
      </c>
      <c r="H679" s="69">
        <v>3</v>
      </c>
      <c r="I679" s="70">
        <f t="shared" si="2"/>
        <v>2156000</v>
      </c>
      <c r="J679" s="110" t="s">
        <v>1699</v>
      </c>
    </row>
    <row r="680" spans="1:10" ht="34.5">
      <c r="A680" s="67"/>
      <c r="B680" s="69" t="s">
        <v>1713</v>
      </c>
      <c r="C680" s="67">
        <v>17179</v>
      </c>
      <c r="D680" s="70" t="s">
        <v>647</v>
      </c>
      <c r="E680" s="70">
        <v>64.62</v>
      </c>
      <c r="F680" s="69" t="s">
        <v>78</v>
      </c>
      <c r="G680" s="69" t="s">
        <v>614</v>
      </c>
      <c r="H680" s="69">
        <v>3</v>
      </c>
      <c r="I680" s="70">
        <f t="shared" si="2"/>
        <v>5169600</v>
      </c>
      <c r="J680" s="110" t="s">
        <v>1699</v>
      </c>
    </row>
    <row r="681" spans="1:10" ht="34.5">
      <c r="A681" s="67"/>
      <c r="B681" s="69" t="s">
        <v>1714</v>
      </c>
      <c r="C681" s="67">
        <v>17214</v>
      </c>
      <c r="D681" s="70" t="s">
        <v>647</v>
      </c>
      <c r="E681" s="70">
        <v>26.95</v>
      </c>
      <c r="F681" s="69" t="s">
        <v>78</v>
      </c>
      <c r="G681" s="69" t="s">
        <v>614</v>
      </c>
      <c r="H681" s="69">
        <v>3</v>
      </c>
      <c r="I681" s="70">
        <f t="shared" si="2"/>
        <v>2156000</v>
      </c>
      <c r="J681" s="110" t="s">
        <v>1699</v>
      </c>
    </row>
    <row r="682" spans="1:10" ht="34.5">
      <c r="A682" s="67"/>
      <c r="B682" s="69" t="s">
        <v>1715</v>
      </c>
      <c r="C682" s="67">
        <v>17234</v>
      </c>
      <c r="D682" s="70" t="s">
        <v>647</v>
      </c>
      <c r="E682" s="70">
        <v>43.42</v>
      </c>
      <c r="F682" s="69" t="s">
        <v>78</v>
      </c>
      <c r="G682" s="69" t="s">
        <v>614</v>
      </c>
      <c r="H682" s="69">
        <v>3</v>
      </c>
      <c r="I682" s="70">
        <f t="shared" si="2"/>
        <v>3473600</v>
      </c>
      <c r="J682" s="110" t="s">
        <v>1699</v>
      </c>
    </row>
    <row r="683" spans="1:10" ht="34.5">
      <c r="A683" s="67"/>
      <c r="B683" s="69" t="s">
        <v>1716</v>
      </c>
      <c r="C683" s="67">
        <v>17238</v>
      </c>
      <c r="D683" s="70" t="s">
        <v>647</v>
      </c>
      <c r="E683" s="70">
        <v>26.95</v>
      </c>
      <c r="F683" s="69" t="s">
        <v>78</v>
      </c>
      <c r="G683" s="69" t="s">
        <v>614</v>
      </c>
      <c r="H683" s="69">
        <v>3</v>
      </c>
      <c r="I683" s="70">
        <f t="shared" si="2"/>
        <v>2156000</v>
      </c>
      <c r="J683" s="110" t="s">
        <v>1699</v>
      </c>
    </row>
    <row r="684" spans="1:10" ht="34.5">
      <c r="A684" s="67"/>
      <c r="B684" s="69" t="s">
        <v>1717</v>
      </c>
      <c r="C684" s="67">
        <v>17239</v>
      </c>
      <c r="D684" s="70" t="s">
        <v>647</v>
      </c>
      <c r="E684" s="70">
        <v>64.75</v>
      </c>
      <c r="F684" s="69" t="s">
        <v>78</v>
      </c>
      <c r="G684" s="69" t="s">
        <v>614</v>
      </c>
      <c r="H684" s="69">
        <v>3</v>
      </c>
      <c r="I684" s="70">
        <f t="shared" si="2"/>
        <v>5180000</v>
      </c>
      <c r="J684" s="110" t="s">
        <v>1699</v>
      </c>
    </row>
    <row r="685" spans="1:10" ht="34.5">
      <c r="A685" s="67"/>
      <c r="B685" s="69" t="s">
        <v>1718</v>
      </c>
      <c r="C685" s="67">
        <v>17240</v>
      </c>
      <c r="D685" s="70" t="s">
        <v>647</v>
      </c>
      <c r="E685" s="70">
        <v>64.75</v>
      </c>
      <c r="F685" s="69" t="s">
        <v>78</v>
      </c>
      <c r="G685" s="69" t="s">
        <v>614</v>
      </c>
      <c r="H685" s="69">
        <v>3</v>
      </c>
      <c r="I685" s="70">
        <f t="shared" si="2"/>
        <v>5180000</v>
      </c>
      <c r="J685" s="110" t="s">
        <v>1699</v>
      </c>
    </row>
    <row r="686" spans="1:10" ht="34.5">
      <c r="A686" s="67"/>
      <c r="B686" s="69" t="s">
        <v>1719</v>
      </c>
      <c r="C686" s="67">
        <v>17160</v>
      </c>
      <c r="D686" s="70" t="s">
        <v>647</v>
      </c>
      <c r="E686" s="70">
        <v>62</v>
      </c>
      <c r="F686" s="69" t="s">
        <v>78</v>
      </c>
      <c r="G686" s="69" t="s">
        <v>614</v>
      </c>
      <c r="H686" s="69">
        <v>3</v>
      </c>
      <c r="I686" s="70">
        <f t="shared" si="2"/>
        <v>4960000</v>
      </c>
      <c r="J686" s="110" t="s">
        <v>1699</v>
      </c>
    </row>
    <row r="687" spans="1:10" ht="34.5">
      <c r="A687" s="67"/>
      <c r="B687" s="69" t="s">
        <v>1720</v>
      </c>
      <c r="C687" s="67">
        <v>17161</v>
      </c>
      <c r="D687" s="70" t="s">
        <v>647</v>
      </c>
      <c r="E687" s="70">
        <v>43.42</v>
      </c>
      <c r="F687" s="69" t="s">
        <v>78</v>
      </c>
      <c r="G687" s="69" t="s">
        <v>614</v>
      </c>
      <c r="H687" s="69">
        <v>3</v>
      </c>
      <c r="I687" s="70">
        <f t="shared" si="2"/>
        <v>3473600</v>
      </c>
      <c r="J687" s="110" t="s">
        <v>1699</v>
      </c>
    </row>
    <row r="688" spans="1:10" ht="34.5">
      <c r="A688" s="67"/>
      <c r="B688" s="69" t="s">
        <v>1721</v>
      </c>
      <c r="C688" s="67">
        <v>17163</v>
      </c>
      <c r="D688" s="70" t="s">
        <v>647</v>
      </c>
      <c r="E688" s="70">
        <v>62</v>
      </c>
      <c r="F688" s="69" t="s">
        <v>78</v>
      </c>
      <c r="G688" s="69" t="s">
        <v>614</v>
      </c>
      <c r="H688" s="69">
        <v>3</v>
      </c>
      <c r="I688" s="70">
        <f t="shared" si="2"/>
        <v>4960000</v>
      </c>
      <c r="J688" s="110" t="s">
        <v>1699</v>
      </c>
    </row>
    <row r="689" spans="1:10" ht="34.5">
      <c r="A689" s="67"/>
      <c r="B689" s="69" t="s">
        <v>1722</v>
      </c>
      <c r="C689" s="67">
        <v>17168</v>
      </c>
      <c r="D689" s="70" t="s">
        <v>647</v>
      </c>
      <c r="E689" s="70">
        <v>64.75</v>
      </c>
      <c r="F689" s="69" t="s">
        <v>78</v>
      </c>
      <c r="G689" s="69" t="s">
        <v>614</v>
      </c>
      <c r="H689" s="69">
        <v>3</v>
      </c>
      <c r="I689" s="70">
        <f t="shared" si="2"/>
        <v>5180000</v>
      </c>
      <c r="J689" s="110" t="s">
        <v>1699</v>
      </c>
    </row>
    <row r="690" spans="1:10" ht="34.5">
      <c r="A690" s="67"/>
      <c r="B690" s="69" t="s">
        <v>1723</v>
      </c>
      <c r="C690" s="67">
        <v>17251</v>
      </c>
      <c r="D690" s="70" t="s">
        <v>647</v>
      </c>
      <c r="E690" s="70">
        <v>64.62</v>
      </c>
      <c r="F690" s="69" t="s">
        <v>78</v>
      </c>
      <c r="G690" s="69" t="s">
        <v>614</v>
      </c>
      <c r="H690" s="69">
        <v>3</v>
      </c>
      <c r="I690" s="70">
        <f t="shared" si="2"/>
        <v>5169600</v>
      </c>
      <c r="J690" s="110" t="s">
        <v>1699</v>
      </c>
    </row>
    <row r="691" spans="1:10" ht="34.5">
      <c r="A691" s="67"/>
      <c r="B691" s="69" t="s">
        <v>1724</v>
      </c>
      <c r="C691" s="67">
        <v>17252</v>
      </c>
      <c r="D691" s="70" t="s">
        <v>647</v>
      </c>
      <c r="E691" s="70">
        <v>64.62</v>
      </c>
      <c r="F691" s="69" t="s">
        <v>78</v>
      </c>
      <c r="G691" s="69" t="s">
        <v>614</v>
      </c>
      <c r="H691" s="69">
        <v>3</v>
      </c>
      <c r="I691" s="70">
        <f t="shared" si="2"/>
        <v>5169600</v>
      </c>
      <c r="J691" s="110" t="s">
        <v>1699</v>
      </c>
    </row>
    <row r="692" spans="1:10" ht="34.5">
      <c r="A692" s="67"/>
      <c r="B692" s="69" t="s">
        <v>1725</v>
      </c>
      <c r="C692" s="67">
        <v>17263</v>
      </c>
      <c r="D692" s="70" t="s">
        <v>647</v>
      </c>
      <c r="E692" s="70">
        <v>64.75</v>
      </c>
      <c r="F692" s="69" t="s">
        <v>78</v>
      </c>
      <c r="G692" s="69" t="s">
        <v>614</v>
      </c>
      <c r="H692" s="69">
        <v>3</v>
      </c>
      <c r="I692" s="70">
        <f t="shared" si="2"/>
        <v>5180000</v>
      </c>
      <c r="J692" s="110" t="s">
        <v>1699</v>
      </c>
    </row>
    <row r="693" spans="1:10" ht="34.5">
      <c r="A693" s="67"/>
      <c r="B693" s="69" t="s">
        <v>1726</v>
      </c>
      <c r="C693" s="67">
        <v>17264</v>
      </c>
      <c r="D693" s="70" t="s">
        <v>647</v>
      </c>
      <c r="E693" s="70">
        <v>64.75</v>
      </c>
      <c r="F693" s="69" t="s">
        <v>78</v>
      </c>
      <c r="G693" s="69" t="s">
        <v>614</v>
      </c>
      <c r="H693" s="69">
        <v>3</v>
      </c>
      <c r="I693" s="70">
        <f t="shared" si="2"/>
        <v>5180000</v>
      </c>
      <c r="J693" s="110" t="s">
        <v>1699</v>
      </c>
    </row>
    <row r="694" spans="1:10" ht="34.5">
      <c r="A694" s="67"/>
      <c r="B694" s="69" t="s">
        <v>1727</v>
      </c>
      <c r="C694" s="67">
        <v>17276</v>
      </c>
      <c r="D694" s="70" t="s">
        <v>647</v>
      </c>
      <c r="E694" s="70">
        <v>64.62</v>
      </c>
      <c r="F694" s="69" t="s">
        <v>78</v>
      </c>
      <c r="G694" s="69" t="s">
        <v>614</v>
      </c>
      <c r="H694" s="69">
        <v>3</v>
      </c>
      <c r="I694" s="70">
        <f t="shared" si="2"/>
        <v>5169600</v>
      </c>
      <c r="J694" s="110" t="s">
        <v>1699</v>
      </c>
    </row>
    <row r="695" spans="1:10" ht="34.5">
      <c r="A695" s="67"/>
      <c r="B695" s="69" t="s">
        <v>1728</v>
      </c>
      <c r="C695" s="67">
        <v>17280</v>
      </c>
      <c r="D695" s="70" t="s">
        <v>647</v>
      </c>
      <c r="E695" s="70">
        <v>62</v>
      </c>
      <c r="F695" s="69" t="s">
        <v>78</v>
      </c>
      <c r="G695" s="69" t="s">
        <v>614</v>
      </c>
      <c r="H695" s="69">
        <v>3</v>
      </c>
      <c r="I695" s="70">
        <f t="shared" si="2"/>
        <v>4960000</v>
      </c>
      <c r="J695" s="110" t="s">
        <v>1699</v>
      </c>
    </row>
    <row r="696" spans="1:10" ht="34.5">
      <c r="A696" s="67"/>
      <c r="B696" s="69" t="s">
        <v>1729</v>
      </c>
      <c r="C696" s="67">
        <v>17283</v>
      </c>
      <c r="D696" s="70" t="s">
        <v>647</v>
      </c>
      <c r="E696" s="70">
        <v>62</v>
      </c>
      <c r="F696" s="69" t="s">
        <v>78</v>
      </c>
      <c r="G696" s="69" t="s">
        <v>614</v>
      </c>
      <c r="H696" s="69">
        <v>3</v>
      </c>
      <c r="I696" s="70">
        <f t="shared" si="2"/>
        <v>4960000</v>
      </c>
      <c r="J696" s="110" t="s">
        <v>1699</v>
      </c>
    </row>
    <row r="697" spans="1:10" ht="34.5">
      <c r="A697" s="67"/>
      <c r="B697" s="69" t="s">
        <v>1730</v>
      </c>
      <c r="C697" s="67">
        <v>17286</v>
      </c>
      <c r="D697" s="70" t="s">
        <v>647</v>
      </c>
      <c r="E697" s="70">
        <v>26.95</v>
      </c>
      <c r="F697" s="69" t="s">
        <v>78</v>
      </c>
      <c r="G697" s="69" t="s">
        <v>614</v>
      </c>
      <c r="H697" s="69">
        <v>3</v>
      </c>
      <c r="I697" s="70">
        <f t="shared" si="2"/>
        <v>2156000</v>
      </c>
      <c r="J697" s="110" t="s">
        <v>1699</v>
      </c>
    </row>
    <row r="698" spans="1:10" ht="34.5">
      <c r="A698" s="67"/>
      <c r="B698" s="69" t="s">
        <v>1731</v>
      </c>
      <c r="C698" s="67">
        <v>17287</v>
      </c>
      <c r="D698" s="70" t="s">
        <v>647</v>
      </c>
      <c r="E698" s="70">
        <v>64.75</v>
      </c>
      <c r="F698" s="69" t="s">
        <v>78</v>
      </c>
      <c r="G698" s="69" t="s">
        <v>614</v>
      </c>
      <c r="H698" s="69">
        <v>3</v>
      </c>
      <c r="I698" s="70">
        <f t="shared" si="2"/>
        <v>5180000</v>
      </c>
      <c r="J698" s="110" t="s">
        <v>1699</v>
      </c>
    </row>
    <row r="699" spans="1:10" ht="34.5">
      <c r="A699" s="67"/>
      <c r="B699" s="69" t="s">
        <v>1732</v>
      </c>
      <c r="C699" s="67" t="s">
        <v>1733</v>
      </c>
      <c r="D699" s="70" t="s">
        <v>647</v>
      </c>
      <c r="E699" s="70">
        <v>12.5</v>
      </c>
      <c r="F699" s="69" t="s">
        <v>1068</v>
      </c>
      <c r="G699" s="69" t="s">
        <v>614</v>
      </c>
      <c r="H699" s="69">
        <v>3</v>
      </c>
      <c r="I699" s="70">
        <v>650000</v>
      </c>
      <c r="J699" s="110" t="s">
        <v>1699</v>
      </c>
    </row>
    <row r="700" spans="1:10" ht="34.5">
      <c r="A700" s="67"/>
      <c r="B700" s="69" t="s">
        <v>1732</v>
      </c>
      <c r="C700" s="67" t="s">
        <v>1734</v>
      </c>
      <c r="D700" s="70" t="s">
        <v>647</v>
      </c>
      <c r="E700" s="70">
        <v>12.5</v>
      </c>
      <c r="F700" s="69" t="s">
        <v>1068</v>
      </c>
      <c r="G700" s="69" t="s">
        <v>614</v>
      </c>
      <c r="H700" s="69">
        <v>3</v>
      </c>
      <c r="I700" s="70">
        <v>650000</v>
      </c>
      <c r="J700" s="110" t="s">
        <v>1699</v>
      </c>
    </row>
    <row r="701" spans="1:10" ht="34.5">
      <c r="A701" s="67"/>
      <c r="B701" s="69" t="s">
        <v>1732</v>
      </c>
      <c r="C701" s="67" t="s">
        <v>1735</v>
      </c>
      <c r="D701" s="70" t="s">
        <v>647</v>
      </c>
      <c r="E701" s="70">
        <v>12.5</v>
      </c>
      <c r="F701" s="69" t="s">
        <v>1068</v>
      </c>
      <c r="G701" s="69" t="s">
        <v>614</v>
      </c>
      <c r="H701" s="69">
        <v>3</v>
      </c>
      <c r="I701" s="70">
        <v>650000</v>
      </c>
      <c r="J701" s="110" t="s">
        <v>1699</v>
      </c>
    </row>
    <row r="702" spans="1:10" ht="34.5">
      <c r="A702" s="67"/>
      <c r="B702" s="69" t="s">
        <v>1732</v>
      </c>
      <c r="C702" s="67" t="s">
        <v>1736</v>
      </c>
      <c r="D702" s="70" t="s">
        <v>647</v>
      </c>
      <c r="E702" s="70">
        <v>12.5</v>
      </c>
      <c r="F702" s="69" t="s">
        <v>1068</v>
      </c>
      <c r="G702" s="69" t="s">
        <v>614</v>
      </c>
      <c r="H702" s="69">
        <v>3</v>
      </c>
      <c r="I702" s="70">
        <v>650000</v>
      </c>
      <c r="J702" s="110" t="s">
        <v>1699</v>
      </c>
    </row>
    <row r="703" spans="1:10" ht="34.5">
      <c r="A703" s="67"/>
      <c r="B703" s="69" t="s">
        <v>1732</v>
      </c>
      <c r="C703" s="67" t="s">
        <v>1737</v>
      </c>
      <c r="D703" s="70" t="s">
        <v>647</v>
      </c>
      <c r="E703" s="70">
        <v>12.5</v>
      </c>
      <c r="F703" s="69" t="s">
        <v>1068</v>
      </c>
      <c r="G703" s="69" t="s">
        <v>614</v>
      </c>
      <c r="H703" s="69">
        <v>3</v>
      </c>
      <c r="I703" s="70">
        <v>650000</v>
      </c>
      <c r="J703" s="110" t="s">
        <v>1699</v>
      </c>
    </row>
    <row r="704" spans="1:10" ht="34.5">
      <c r="A704" s="67"/>
      <c r="B704" s="69" t="s">
        <v>1732</v>
      </c>
      <c r="C704" s="67" t="s">
        <v>1738</v>
      </c>
      <c r="D704" s="70" t="s">
        <v>647</v>
      </c>
      <c r="E704" s="70">
        <v>12.5</v>
      </c>
      <c r="F704" s="69" t="s">
        <v>1068</v>
      </c>
      <c r="G704" s="69" t="s">
        <v>614</v>
      </c>
      <c r="H704" s="69">
        <v>3</v>
      </c>
      <c r="I704" s="70">
        <v>650000</v>
      </c>
      <c r="J704" s="110" t="s">
        <v>1699</v>
      </c>
    </row>
    <row r="705" spans="1:10" ht="34.5">
      <c r="A705" s="67"/>
      <c r="B705" s="69" t="s">
        <v>1732</v>
      </c>
      <c r="C705" s="67" t="s">
        <v>1739</v>
      </c>
      <c r="D705" s="70" t="s">
        <v>647</v>
      </c>
      <c r="E705" s="70">
        <v>12.5</v>
      </c>
      <c r="F705" s="69" t="s">
        <v>1068</v>
      </c>
      <c r="G705" s="69" t="s">
        <v>614</v>
      </c>
      <c r="H705" s="69">
        <v>3</v>
      </c>
      <c r="I705" s="70">
        <v>650000</v>
      </c>
      <c r="J705" s="110" t="s">
        <v>1699</v>
      </c>
    </row>
    <row r="706" spans="1:10" ht="34.5">
      <c r="A706" s="67"/>
      <c r="B706" s="69" t="s">
        <v>1732</v>
      </c>
      <c r="C706" s="67" t="s">
        <v>1740</v>
      </c>
      <c r="D706" s="70" t="s">
        <v>647</v>
      </c>
      <c r="E706" s="70">
        <v>12.5</v>
      </c>
      <c r="F706" s="69" t="s">
        <v>1068</v>
      </c>
      <c r="G706" s="69" t="s">
        <v>614</v>
      </c>
      <c r="H706" s="69">
        <v>3</v>
      </c>
      <c r="I706" s="70">
        <v>650000</v>
      </c>
      <c r="J706" s="110" t="s">
        <v>1699</v>
      </c>
    </row>
    <row r="707" spans="1:10" ht="34.5">
      <c r="A707" s="67"/>
      <c r="B707" s="69" t="s">
        <v>1732</v>
      </c>
      <c r="C707" s="67" t="s">
        <v>1741</v>
      </c>
      <c r="D707" s="70" t="s">
        <v>647</v>
      </c>
      <c r="E707" s="70">
        <v>12.5</v>
      </c>
      <c r="F707" s="69" t="s">
        <v>1068</v>
      </c>
      <c r="G707" s="69" t="s">
        <v>614</v>
      </c>
      <c r="H707" s="69">
        <v>3</v>
      </c>
      <c r="I707" s="70">
        <v>650000</v>
      </c>
      <c r="J707" s="110" t="s">
        <v>1699</v>
      </c>
    </row>
    <row r="708" spans="1:10" ht="34.5">
      <c r="A708" s="67"/>
      <c r="B708" s="69" t="s">
        <v>1732</v>
      </c>
      <c r="C708" s="67" t="s">
        <v>1742</v>
      </c>
      <c r="D708" s="70" t="s">
        <v>647</v>
      </c>
      <c r="E708" s="70">
        <v>12.5</v>
      </c>
      <c r="F708" s="69" t="s">
        <v>1068</v>
      </c>
      <c r="G708" s="69" t="s">
        <v>614</v>
      </c>
      <c r="H708" s="69">
        <v>3</v>
      </c>
      <c r="I708" s="70">
        <v>650000</v>
      </c>
      <c r="J708" s="110" t="s">
        <v>1699</v>
      </c>
    </row>
    <row r="709" spans="1:10" ht="34.5">
      <c r="A709" s="67"/>
      <c r="B709" s="69" t="s">
        <v>1732</v>
      </c>
      <c r="C709" s="67" t="s">
        <v>1743</v>
      </c>
      <c r="D709" s="70" t="s">
        <v>647</v>
      </c>
      <c r="E709" s="70">
        <v>12.5</v>
      </c>
      <c r="F709" s="69" t="s">
        <v>1068</v>
      </c>
      <c r="G709" s="69" t="s">
        <v>614</v>
      </c>
      <c r="H709" s="69">
        <v>3</v>
      </c>
      <c r="I709" s="70">
        <v>650000</v>
      </c>
      <c r="J709" s="110" t="s">
        <v>1699</v>
      </c>
    </row>
    <row r="710" spans="1:10" ht="34.5">
      <c r="A710" s="67"/>
      <c r="B710" s="69" t="s">
        <v>1732</v>
      </c>
      <c r="C710" s="67" t="s">
        <v>1744</v>
      </c>
      <c r="D710" s="70" t="s">
        <v>647</v>
      </c>
      <c r="E710" s="70">
        <v>12.5</v>
      </c>
      <c r="F710" s="69" t="s">
        <v>1068</v>
      </c>
      <c r="G710" s="69" t="s">
        <v>614</v>
      </c>
      <c r="H710" s="69">
        <v>3</v>
      </c>
      <c r="I710" s="70">
        <v>650000</v>
      </c>
      <c r="J710" s="110" t="s">
        <v>1699</v>
      </c>
    </row>
    <row r="711" spans="1:10" ht="34.5">
      <c r="A711" s="67"/>
      <c r="B711" s="69" t="s">
        <v>1732</v>
      </c>
      <c r="C711" s="67" t="s">
        <v>1745</v>
      </c>
      <c r="D711" s="70" t="s">
        <v>647</v>
      </c>
      <c r="E711" s="70">
        <v>12.5</v>
      </c>
      <c r="F711" s="69" t="s">
        <v>1068</v>
      </c>
      <c r="G711" s="69" t="s">
        <v>614</v>
      </c>
      <c r="H711" s="69">
        <v>3</v>
      </c>
      <c r="I711" s="70">
        <v>650000</v>
      </c>
      <c r="J711" s="110" t="s">
        <v>1699</v>
      </c>
    </row>
    <row r="712" spans="1:10" ht="34.5">
      <c r="A712" s="67"/>
      <c r="B712" s="69" t="s">
        <v>1732</v>
      </c>
      <c r="C712" s="67" t="s">
        <v>1746</v>
      </c>
      <c r="D712" s="70" t="s">
        <v>647</v>
      </c>
      <c r="E712" s="70">
        <v>12.5</v>
      </c>
      <c r="F712" s="69" t="s">
        <v>1068</v>
      </c>
      <c r="G712" s="69" t="s">
        <v>614</v>
      </c>
      <c r="H712" s="69">
        <v>3</v>
      </c>
      <c r="I712" s="70">
        <v>650000</v>
      </c>
      <c r="J712" s="110" t="s">
        <v>1699</v>
      </c>
    </row>
    <row r="713" spans="1:10" ht="34.5">
      <c r="A713" s="67"/>
      <c r="B713" s="69" t="s">
        <v>1747</v>
      </c>
      <c r="C713" s="67" t="s">
        <v>1748</v>
      </c>
      <c r="D713" s="70" t="s">
        <v>647</v>
      </c>
      <c r="E713" s="70">
        <v>12.5</v>
      </c>
      <c r="F713" s="69" t="s">
        <v>1068</v>
      </c>
      <c r="G713" s="69" t="s">
        <v>614</v>
      </c>
      <c r="H713" s="69">
        <v>3</v>
      </c>
      <c r="I713" s="70">
        <v>650000</v>
      </c>
      <c r="J713" s="110" t="s">
        <v>1699</v>
      </c>
    </row>
    <row r="714" spans="1:10" ht="34.5">
      <c r="A714" s="67"/>
      <c r="B714" s="69" t="s">
        <v>1747</v>
      </c>
      <c r="C714" s="67" t="s">
        <v>1749</v>
      </c>
      <c r="D714" s="70" t="s">
        <v>647</v>
      </c>
      <c r="E714" s="70">
        <v>12.5</v>
      </c>
      <c r="F714" s="69" t="s">
        <v>1068</v>
      </c>
      <c r="G714" s="69" t="s">
        <v>614</v>
      </c>
      <c r="H714" s="69">
        <v>3</v>
      </c>
      <c r="I714" s="70">
        <v>650000</v>
      </c>
      <c r="J714" s="110" t="s">
        <v>1699</v>
      </c>
    </row>
    <row r="715" spans="1:10" ht="34.5">
      <c r="A715" s="67"/>
      <c r="B715" s="69" t="s">
        <v>1747</v>
      </c>
      <c r="C715" s="67" t="s">
        <v>1750</v>
      </c>
      <c r="D715" s="70" t="s">
        <v>647</v>
      </c>
      <c r="E715" s="70">
        <v>12.5</v>
      </c>
      <c r="F715" s="69" t="s">
        <v>1068</v>
      </c>
      <c r="G715" s="69" t="s">
        <v>614</v>
      </c>
      <c r="H715" s="69">
        <v>3</v>
      </c>
      <c r="I715" s="70">
        <v>650000</v>
      </c>
      <c r="J715" s="110" t="s">
        <v>1699</v>
      </c>
    </row>
    <row r="716" spans="1:10" ht="34.5">
      <c r="A716" s="67"/>
      <c r="B716" s="69" t="s">
        <v>1751</v>
      </c>
      <c r="C716" s="67" t="s">
        <v>1737</v>
      </c>
      <c r="D716" s="70" t="s">
        <v>647</v>
      </c>
      <c r="E716" s="70">
        <v>12.5</v>
      </c>
      <c r="F716" s="69" t="s">
        <v>1068</v>
      </c>
      <c r="G716" s="69" t="s">
        <v>614</v>
      </c>
      <c r="H716" s="69">
        <v>3</v>
      </c>
      <c r="I716" s="70">
        <v>650000</v>
      </c>
      <c r="J716" s="110" t="s">
        <v>1699</v>
      </c>
    </row>
    <row r="717" spans="1:10" ht="34.5">
      <c r="A717" s="67"/>
      <c r="B717" s="69" t="s">
        <v>1751</v>
      </c>
      <c r="C717" s="67" t="s">
        <v>1738</v>
      </c>
      <c r="D717" s="70" t="s">
        <v>647</v>
      </c>
      <c r="E717" s="70">
        <v>12.5</v>
      </c>
      <c r="F717" s="69" t="s">
        <v>1068</v>
      </c>
      <c r="G717" s="69" t="s">
        <v>614</v>
      </c>
      <c r="H717" s="69">
        <v>3</v>
      </c>
      <c r="I717" s="70">
        <v>650000</v>
      </c>
      <c r="J717" s="110" t="s">
        <v>1699</v>
      </c>
    </row>
    <row r="718" spans="1:10" ht="34.5">
      <c r="A718" s="67"/>
      <c r="B718" s="69" t="s">
        <v>1751</v>
      </c>
      <c r="C718" s="67" t="s">
        <v>1739</v>
      </c>
      <c r="D718" s="70" t="s">
        <v>647</v>
      </c>
      <c r="E718" s="70">
        <v>12.5</v>
      </c>
      <c r="F718" s="69" t="s">
        <v>1068</v>
      </c>
      <c r="G718" s="69" t="s">
        <v>614</v>
      </c>
      <c r="H718" s="69">
        <v>3</v>
      </c>
      <c r="I718" s="70">
        <v>650000</v>
      </c>
      <c r="J718" s="110" t="s">
        <v>1699</v>
      </c>
    </row>
    <row r="719" spans="1:10" ht="34.5">
      <c r="A719" s="67"/>
      <c r="B719" s="69" t="s">
        <v>1751</v>
      </c>
      <c r="C719" s="67" t="s">
        <v>1740</v>
      </c>
      <c r="D719" s="70" t="s">
        <v>647</v>
      </c>
      <c r="E719" s="70">
        <v>12.5</v>
      </c>
      <c r="F719" s="69" t="s">
        <v>1068</v>
      </c>
      <c r="G719" s="69" t="s">
        <v>614</v>
      </c>
      <c r="H719" s="69">
        <v>3</v>
      </c>
      <c r="I719" s="70">
        <v>650000</v>
      </c>
      <c r="J719" s="110" t="s">
        <v>1699</v>
      </c>
    </row>
    <row r="720" spans="1:10" ht="34.5">
      <c r="A720" s="67"/>
      <c r="B720" s="69" t="s">
        <v>1751</v>
      </c>
      <c r="C720" s="67" t="s">
        <v>1743</v>
      </c>
      <c r="D720" s="70" t="s">
        <v>647</v>
      </c>
      <c r="E720" s="70">
        <v>12.5</v>
      </c>
      <c r="F720" s="69" t="s">
        <v>1068</v>
      </c>
      <c r="G720" s="69" t="s">
        <v>614</v>
      </c>
      <c r="H720" s="69">
        <v>3</v>
      </c>
      <c r="I720" s="70">
        <v>650000</v>
      </c>
      <c r="J720" s="110" t="s">
        <v>1699</v>
      </c>
    </row>
    <row r="721" spans="1:10" ht="34.5">
      <c r="A721" s="67"/>
      <c r="B721" s="69" t="s">
        <v>1751</v>
      </c>
      <c r="C721" s="67" t="s">
        <v>1744</v>
      </c>
      <c r="D721" s="70" t="s">
        <v>647</v>
      </c>
      <c r="E721" s="70">
        <v>12.5</v>
      </c>
      <c r="F721" s="69" t="s">
        <v>1068</v>
      </c>
      <c r="G721" s="69" t="s">
        <v>614</v>
      </c>
      <c r="H721" s="69">
        <v>3</v>
      </c>
      <c r="I721" s="70">
        <v>650000</v>
      </c>
      <c r="J721" s="110" t="s">
        <v>1699</v>
      </c>
    </row>
    <row r="722" spans="1:10" ht="34.5">
      <c r="A722" s="67"/>
      <c r="B722" s="69" t="s">
        <v>1751</v>
      </c>
      <c r="C722" s="67" t="s">
        <v>1745</v>
      </c>
      <c r="D722" s="70" t="s">
        <v>647</v>
      </c>
      <c r="E722" s="70">
        <v>12.5</v>
      </c>
      <c r="F722" s="69" t="s">
        <v>1068</v>
      </c>
      <c r="G722" s="69" t="s">
        <v>614</v>
      </c>
      <c r="H722" s="69">
        <v>3</v>
      </c>
      <c r="I722" s="70">
        <v>650000</v>
      </c>
      <c r="J722" s="110" t="s">
        <v>1699</v>
      </c>
    </row>
    <row r="723" spans="1:10" ht="17.25">
      <c r="A723" s="67"/>
      <c r="B723" s="69" t="s">
        <v>1141</v>
      </c>
      <c r="C723" s="67" t="s">
        <v>1142</v>
      </c>
      <c r="D723" s="70">
        <v>1400</v>
      </c>
      <c r="E723" s="70" t="s">
        <v>1143</v>
      </c>
      <c r="F723" s="69" t="s">
        <v>1144</v>
      </c>
      <c r="G723" s="69" t="s">
        <v>614</v>
      </c>
      <c r="H723" s="69">
        <v>2</v>
      </c>
      <c r="I723" s="70">
        <v>11000000</v>
      </c>
      <c r="J723" s="110" t="s">
        <v>1145</v>
      </c>
    </row>
    <row r="724" spans="1:10" ht="17.25">
      <c r="A724" s="67"/>
      <c r="B724" s="69" t="s">
        <v>1146</v>
      </c>
      <c r="C724" s="67">
        <v>156824</v>
      </c>
      <c r="D724" s="70">
        <v>415</v>
      </c>
      <c r="E724" s="70">
        <v>399.24</v>
      </c>
      <c r="F724" s="69" t="s">
        <v>1780</v>
      </c>
      <c r="G724" s="69" t="s">
        <v>614</v>
      </c>
      <c r="H724" s="69">
        <v>2</v>
      </c>
      <c r="I724" s="70">
        <v>3000000</v>
      </c>
      <c r="J724" s="110"/>
    </row>
    <row r="725" spans="1:10" ht="34.5">
      <c r="A725" s="67"/>
      <c r="B725" s="69" t="s">
        <v>1147</v>
      </c>
      <c r="C725" s="67">
        <v>156823</v>
      </c>
      <c r="D725" s="70">
        <v>303</v>
      </c>
      <c r="E725" s="70">
        <v>173</v>
      </c>
      <c r="F725" s="69" t="s">
        <v>755</v>
      </c>
      <c r="G725" s="69" t="s">
        <v>614</v>
      </c>
      <c r="H725" s="69">
        <v>2</v>
      </c>
      <c r="I725" s="70">
        <v>3500000</v>
      </c>
      <c r="J725" s="110" t="s">
        <v>1148</v>
      </c>
    </row>
    <row r="726" spans="1:10" ht="69">
      <c r="A726" s="67"/>
      <c r="B726" s="69" t="s">
        <v>305</v>
      </c>
      <c r="C726" s="67">
        <v>156822</v>
      </c>
      <c r="D726" s="70">
        <v>4441</v>
      </c>
      <c r="E726" s="70" t="s">
        <v>647</v>
      </c>
      <c r="F726" s="69" t="s">
        <v>617</v>
      </c>
      <c r="G726" s="69" t="s">
        <v>217</v>
      </c>
      <c r="H726" s="69">
        <v>10</v>
      </c>
      <c r="I726" s="70">
        <v>28000000</v>
      </c>
      <c r="J726" s="110" t="s">
        <v>306</v>
      </c>
    </row>
    <row r="727" spans="1:10" ht="34.5">
      <c r="A727" s="67"/>
      <c r="B727" s="69" t="s">
        <v>307</v>
      </c>
      <c r="C727" s="67">
        <v>304</v>
      </c>
      <c r="D727" s="70" t="s">
        <v>647</v>
      </c>
      <c r="E727" s="70">
        <v>93.6</v>
      </c>
      <c r="F727" s="69" t="s">
        <v>308</v>
      </c>
      <c r="G727" s="69" t="s">
        <v>309</v>
      </c>
      <c r="H727" s="69">
        <v>7</v>
      </c>
      <c r="I727" s="70">
        <v>3000000</v>
      </c>
      <c r="J727" s="110" t="s">
        <v>310</v>
      </c>
    </row>
    <row r="728" spans="1:10" ht="34.5">
      <c r="A728" s="67"/>
      <c r="B728" s="69" t="s">
        <v>311</v>
      </c>
      <c r="C728" s="67">
        <v>2285</v>
      </c>
      <c r="D728" s="70" t="s">
        <v>647</v>
      </c>
      <c r="E728" s="70">
        <v>84</v>
      </c>
      <c r="F728" s="69" t="s">
        <v>312</v>
      </c>
      <c r="G728" s="69" t="s">
        <v>309</v>
      </c>
      <c r="H728" s="69">
        <v>7</v>
      </c>
      <c r="I728" s="70">
        <v>2700000</v>
      </c>
      <c r="J728" s="110" t="s">
        <v>310</v>
      </c>
    </row>
    <row r="729" spans="1:10" ht="34.5">
      <c r="A729" s="67"/>
      <c r="B729" s="69" t="s">
        <v>313</v>
      </c>
      <c r="C729" s="67">
        <v>2286</v>
      </c>
      <c r="D729" s="70" t="s">
        <v>647</v>
      </c>
      <c r="E729" s="70">
        <v>43.075</v>
      </c>
      <c r="F729" s="69" t="s">
        <v>312</v>
      </c>
      <c r="G729" s="69" t="s">
        <v>309</v>
      </c>
      <c r="H729" s="69">
        <v>7</v>
      </c>
      <c r="I729" s="70">
        <v>1400000</v>
      </c>
      <c r="J729" s="110" t="s">
        <v>310</v>
      </c>
    </row>
    <row r="730" spans="1:10" ht="34.5">
      <c r="A730" s="67"/>
      <c r="B730" s="69" t="s">
        <v>314</v>
      </c>
      <c r="C730" s="67">
        <v>318</v>
      </c>
      <c r="D730" s="70" t="s">
        <v>647</v>
      </c>
      <c r="E730" s="70">
        <v>196.08</v>
      </c>
      <c r="F730" s="69" t="s">
        <v>315</v>
      </c>
      <c r="G730" s="69" t="s">
        <v>309</v>
      </c>
      <c r="H730" s="69">
        <v>7</v>
      </c>
      <c r="I730" s="70">
        <v>4905000</v>
      </c>
      <c r="J730" s="110" t="s">
        <v>310</v>
      </c>
    </row>
    <row r="731" spans="1:10" ht="51.75">
      <c r="A731" s="67"/>
      <c r="B731" s="69" t="s">
        <v>316</v>
      </c>
      <c r="C731" s="67">
        <v>378</v>
      </c>
      <c r="D731" s="70" t="s">
        <v>647</v>
      </c>
      <c r="E731" s="70">
        <v>426.79</v>
      </c>
      <c r="F731" s="69" t="s">
        <v>317</v>
      </c>
      <c r="G731" s="69" t="s">
        <v>309</v>
      </c>
      <c r="H731" s="69">
        <v>7</v>
      </c>
      <c r="I731" s="70">
        <v>5000000</v>
      </c>
      <c r="J731" s="110" t="s">
        <v>318</v>
      </c>
    </row>
    <row r="732" spans="1:10" ht="51.75">
      <c r="A732" s="67"/>
      <c r="B732" s="69" t="s">
        <v>319</v>
      </c>
      <c r="C732" s="67">
        <v>379</v>
      </c>
      <c r="D732" s="70" t="s">
        <v>647</v>
      </c>
      <c r="E732" s="70">
        <v>396.98</v>
      </c>
      <c r="F732" s="69" t="s">
        <v>320</v>
      </c>
      <c r="G732" s="69" t="s">
        <v>309</v>
      </c>
      <c r="H732" s="69">
        <v>7</v>
      </c>
      <c r="I732" s="70">
        <v>14000000</v>
      </c>
      <c r="J732" s="110" t="s">
        <v>318</v>
      </c>
    </row>
    <row r="733" spans="1:10" ht="51.75">
      <c r="A733" s="67"/>
      <c r="B733" s="69" t="s">
        <v>321</v>
      </c>
      <c r="C733" s="67" t="s">
        <v>322</v>
      </c>
      <c r="D733" s="70">
        <v>273</v>
      </c>
      <c r="E733" s="70">
        <v>85</v>
      </c>
      <c r="F733" s="69" t="s">
        <v>323</v>
      </c>
      <c r="G733" s="69" t="s">
        <v>215</v>
      </c>
      <c r="H733" s="69">
        <v>2</v>
      </c>
      <c r="I733" s="70">
        <v>2000000</v>
      </c>
      <c r="J733" s="110" t="s">
        <v>324</v>
      </c>
    </row>
    <row r="734" spans="1:10" ht="34.5">
      <c r="A734" s="67"/>
      <c r="B734" s="67" t="s">
        <v>325</v>
      </c>
      <c r="C734" s="67">
        <v>156825</v>
      </c>
      <c r="D734" s="68">
        <v>316</v>
      </c>
      <c r="E734" s="68" t="s">
        <v>647</v>
      </c>
      <c r="F734" s="67" t="s">
        <v>617</v>
      </c>
      <c r="G734" s="67" t="s">
        <v>214</v>
      </c>
      <c r="H734" s="67">
        <v>1</v>
      </c>
      <c r="I734" s="68">
        <v>2400000</v>
      </c>
      <c r="J734" s="109" t="s">
        <v>326</v>
      </c>
    </row>
    <row r="735" spans="1:10" s="35" customFormat="1" ht="51.75">
      <c r="A735" s="67"/>
      <c r="B735" s="69" t="s">
        <v>1160</v>
      </c>
      <c r="C735" s="67" t="s">
        <v>1161</v>
      </c>
      <c r="D735" s="70">
        <v>1093</v>
      </c>
      <c r="E735" s="70" t="s">
        <v>1162</v>
      </c>
      <c r="F735" s="69" t="s">
        <v>1163</v>
      </c>
      <c r="G735" s="69" t="s">
        <v>215</v>
      </c>
      <c r="H735" s="69">
        <v>2</v>
      </c>
      <c r="I735" s="70">
        <v>9750000</v>
      </c>
      <c r="J735" s="110" t="s">
        <v>1164</v>
      </c>
    </row>
    <row r="736" spans="1:10" ht="34.5">
      <c r="A736" s="67"/>
      <c r="B736" s="69" t="s">
        <v>1846</v>
      </c>
      <c r="C736" s="67" t="s">
        <v>1847</v>
      </c>
      <c r="D736" s="70">
        <v>217</v>
      </c>
      <c r="E736" s="70" t="s">
        <v>1848</v>
      </c>
      <c r="F736" s="69" t="s">
        <v>1849</v>
      </c>
      <c r="G736" s="69" t="s">
        <v>215</v>
      </c>
      <c r="H736" s="69">
        <v>2</v>
      </c>
      <c r="I736" s="70">
        <v>1965000</v>
      </c>
      <c r="J736" s="110" t="s">
        <v>1850</v>
      </c>
    </row>
    <row r="737" spans="1:10" ht="17.25">
      <c r="A737" s="67"/>
      <c r="B737" s="69" t="s">
        <v>1851</v>
      </c>
      <c r="C737" s="67">
        <v>166347</v>
      </c>
      <c r="D737" s="70">
        <v>70</v>
      </c>
      <c r="E737" s="70">
        <v>70</v>
      </c>
      <c r="F737" s="69" t="s">
        <v>1852</v>
      </c>
      <c r="G737" s="67" t="s">
        <v>229</v>
      </c>
      <c r="H737" s="67">
        <v>3</v>
      </c>
      <c r="I737" s="70">
        <v>1155000</v>
      </c>
      <c r="J737" s="112"/>
    </row>
    <row r="738" spans="1:10" s="56" customFormat="1" ht="51.75">
      <c r="A738" s="33"/>
      <c r="B738" s="33" t="s">
        <v>1752</v>
      </c>
      <c r="C738" s="33" t="s">
        <v>1753</v>
      </c>
      <c r="D738" s="60" t="s">
        <v>624</v>
      </c>
      <c r="E738" s="60" t="s">
        <v>1754</v>
      </c>
      <c r="F738" s="33" t="s">
        <v>35</v>
      </c>
      <c r="G738" s="33" t="s">
        <v>2245</v>
      </c>
      <c r="H738" s="33">
        <v>3</v>
      </c>
      <c r="I738" s="60">
        <v>1950000</v>
      </c>
      <c r="J738" s="31" t="s">
        <v>1979</v>
      </c>
    </row>
    <row r="739" spans="1:10" s="56" customFormat="1" ht="17.25">
      <c r="A739" s="33"/>
      <c r="B739" s="33" t="s">
        <v>1980</v>
      </c>
      <c r="C739" s="33">
        <v>84777</v>
      </c>
      <c r="D739" s="60">
        <v>500</v>
      </c>
      <c r="E739" s="60">
        <v>260</v>
      </c>
      <c r="F739" s="33" t="s">
        <v>21</v>
      </c>
      <c r="G739" s="33" t="s">
        <v>220</v>
      </c>
      <c r="H739" s="33">
        <v>6</v>
      </c>
      <c r="I739" s="60">
        <v>15000000</v>
      </c>
      <c r="J739" s="31"/>
    </row>
    <row r="740" spans="1:10" s="56" customFormat="1" ht="17.25">
      <c r="A740" s="33"/>
      <c r="B740" s="33" t="s">
        <v>1981</v>
      </c>
      <c r="C740" s="33">
        <v>178493</v>
      </c>
      <c r="D740" s="60">
        <v>1000</v>
      </c>
      <c r="E740" s="60" t="s">
        <v>1982</v>
      </c>
      <c r="F740" s="33" t="s">
        <v>1983</v>
      </c>
      <c r="G740" s="33" t="s">
        <v>219</v>
      </c>
      <c r="H740" s="33">
        <v>9</v>
      </c>
      <c r="I740" s="60">
        <v>35000000</v>
      </c>
      <c r="J740" s="31" t="s">
        <v>1984</v>
      </c>
    </row>
    <row r="741" spans="1:10" ht="17.25">
      <c r="A741" s="36"/>
      <c r="B741" s="86"/>
      <c r="C741" s="86"/>
      <c r="D741" s="85"/>
      <c r="E741" s="85"/>
      <c r="F741" s="86"/>
      <c r="G741" s="86"/>
      <c r="H741" s="86"/>
      <c r="I741" s="85"/>
      <c r="J741" s="62"/>
    </row>
    <row r="742" spans="1:10" s="52" customFormat="1" ht="17.25">
      <c r="A742" s="74"/>
      <c r="B742" s="54" t="s">
        <v>1985</v>
      </c>
      <c r="C742" s="81"/>
      <c r="D742" s="82"/>
      <c r="E742" s="82"/>
      <c r="F742" s="81"/>
      <c r="G742" s="81"/>
      <c r="H742" s="81"/>
      <c r="I742" s="82"/>
      <c r="J742" s="61"/>
    </row>
    <row r="743" spans="1:10" s="44" customFormat="1" ht="17.25">
      <c r="A743" s="39" t="s">
        <v>1149</v>
      </c>
      <c r="B743" s="40" t="s">
        <v>1150</v>
      </c>
      <c r="C743" s="40">
        <v>142014</v>
      </c>
      <c r="D743" s="41">
        <v>1029</v>
      </c>
      <c r="E743" s="34" t="s">
        <v>624</v>
      </c>
      <c r="F743" s="40" t="s">
        <v>1165</v>
      </c>
      <c r="G743" s="40" t="s">
        <v>618</v>
      </c>
      <c r="H743" s="40">
        <v>2</v>
      </c>
      <c r="I743" s="41">
        <v>8235000</v>
      </c>
      <c r="J743" s="115" t="s">
        <v>1166</v>
      </c>
    </row>
    <row r="744" spans="1:10" ht="17.25">
      <c r="A744" s="33" t="s">
        <v>1986</v>
      </c>
      <c r="B744" s="33" t="s">
        <v>1987</v>
      </c>
      <c r="C744" s="33">
        <v>15509</v>
      </c>
      <c r="D744" s="34" t="s">
        <v>538</v>
      </c>
      <c r="E744" s="34">
        <v>100.8</v>
      </c>
      <c r="F744" s="33" t="s">
        <v>1988</v>
      </c>
      <c r="G744" s="33" t="s">
        <v>614</v>
      </c>
      <c r="H744" s="33">
        <v>3</v>
      </c>
      <c r="I744" s="34">
        <v>2000000</v>
      </c>
      <c r="J744" s="62"/>
    </row>
    <row r="745" spans="1:10" ht="17.25">
      <c r="A745" s="63"/>
      <c r="B745" s="64" t="s">
        <v>1151</v>
      </c>
      <c r="C745" s="64">
        <v>141872</v>
      </c>
      <c r="D745" s="65">
        <v>1405</v>
      </c>
      <c r="E745" s="65">
        <v>1059</v>
      </c>
      <c r="F745" s="64" t="s">
        <v>1989</v>
      </c>
      <c r="G745" s="64" t="s">
        <v>215</v>
      </c>
      <c r="H745" s="64">
        <v>2</v>
      </c>
      <c r="I745" s="65">
        <v>30000000</v>
      </c>
      <c r="J745" s="107"/>
    </row>
    <row r="746" spans="1:10" ht="51.75">
      <c r="A746" s="63"/>
      <c r="B746" s="64" t="s">
        <v>1152</v>
      </c>
      <c r="C746" s="64" t="s">
        <v>1990</v>
      </c>
      <c r="D746" s="65">
        <v>63</v>
      </c>
      <c r="E746" s="65" t="s">
        <v>1991</v>
      </c>
      <c r="F746" s="64" t="s">
        <v>755</v>
      </c>
      <c r="G746" s="64" t="s">
        <v>215</v>
      </c>
      <c r="H746" s="64">
        <v>2</v>
      </c>
      <c r="I746" s="65">
        <v>1588000</v>
      </c>
      <c r="J746" s="107" t="s">
        <v>1992</v>
      </c>
    </row>
    <row r="747" spans="1:10" ht="51.75">
      <c r="A747" s="63"/>
      <c r="B747" s="64" t="s">
        <v>1153</v>
      </c>
      <c r="C747" s="64" t="s">
        <v>1154</v>
      </c>
      <c r="D747" s="65" t="s">
        <v>647</v>
      </c>
      <c r="E747" s="65">
        <v>207.019</v>
      </c>
      <c r="F747" s="64" t="s">
        <v>188</v>
      </c>
      <c r="G747" s="64" t="s">
        <v>614</v>
      </c>
      <c r="H747" s="64">
        <v>3</v>
      </c>
      <c r="I747" s="65">
        <v>6850000</v>
      </c>
      <c r="J747" s="107" t="s">
        <v>1155</v>
      </c>
    </row>
    <row r="748" spans="1:10" ht="17.25">
      <c r="A748" s="63"/>
      <c r="B748" s="64" t="s">
        <v>1993</v>
      </c>
      <c r="C748" s="64">
        <v>17178</v>
      </c>
      <c r="D748" s="65" t="s">
        <v>647</v>
      </c>
      <c r="E748" s="65">
        <v>45.05</v>
      </c>
      <c r="F748" s="64" t="s">
        <v>1994</v>
      </c>
      <c r="G748" s="64" t="s">
        <v>614</v>
      </c>
      <c r="H748" s="64">
        <v>3</v>
      </c>
      <c r="I748" s="65">
        <v>1400000</v>
      </c>
      <c r="J748" s="107"/>
    </row>
    <row r="749" spans="1:10" ht="17.25">
      <c r="A749" s="63"/>
      <c r="B749" s="64" t="s">
        <v>1995</v>
      </c>
      <c r="C749" s="64">
        <v>17179</v>
      </c>
      <c r="D749" s="65" t="s">
        <v>647</v>
      </c>
      <c r="E749" s="65">
        <v>45.05</v>
      </c>
      <c r="F749" s="64" t="s">
        <v>1994</v>
      </c>
      <c r="G749" s="64" t="s">
        <v>614</v>
      </c>
      <c r="H749" s="64">
        <v>3</v>
      </c>
      <c r="I749" s="65">
        <v>1400000</v>
      </c>
      <c r="J749" s="107"/>
    </row>
    <row r="750" spans="1:10" ht="17.25">
      <c r="A750" s="63"/>
      <c r="B750" s="64" t="s">
        <v>1996</v>
      </c>
      <c r="C750" s="64">
        <v>17180</v>
      </c>
      <c r="D750" s="65" t="s">
        <v>647</v>
      </c>
      <c r="E750" s="65">
        <v>43.8</v>
      </c>
      <c r="F750" s="64" t="s">
        <v>1994</v>
      </c>
      <c r="G750" s="64" t="s">
        <v>614</v>
      </c>
      <c r="H750" s="64">
        <v>3</v>
      </c>
      <c r="I750" s="65">
        <v>1400000</v>
      </c>
      <c r="J750" s="107" t="s">
        <v>1997</v>
      </c>
    </row>
    <row r="751" spans="1:10" ht="17.25">
      <c r="A751" s="63"/>
      <c r="B751" s="64" t="s">
        <v>1998</v>
      </c>
      <c r="C751" s="64">
        <v>17181</v>
      </c>
      <c r="D751" s="65" t="s">
        <v>647</v>
      </c>
      <c r="E751" s="65">
        <v>43.8</v>
      </c>
      <c r="F751" s="64" t="s">
        <v>1994</v>
      </c>
      <c r="G751" s="64" t="s">
        <v>614</v>
      </c>
      <c r="H751" s="64">
        <v>3</v>
      </c>
      <c r="I751" s="65">
        <v>1400000</v>
      </c>
      <c r="J751" s="107"/>
    </row>
    <row r="752" spans="1:10" ht="17.25">
      <c r="A752" s="63"/>
      <c r="B752" s="64" t="s">
        <v>1999</v>
      </c>
      <c r="C752" s="64">
        <v>17182</v>
      </c>
      <c r="D752" s="65" t="s">
        <v>647</v>
      </c>
      <c r="E752" s="65">
        <v>45.05</v>
      </c>
      <c r="F752" s="64" t="s">
        <v>1994</v>
      </c>
      <c r="G752" s="64" t="s">
        <v>614</v>
      </c>
      <c r="H752" s="64">
        <v>3</v>
      </c>
      <c r="I752" s="65">
        <v>1400000</v>
      </c>
      <c r="J752" s="107"/>
    </row>
    <row r="753" spans="1:10" ht="17.25">
      <c r="A753" s="63"/>
      <c r="B753" s="64" t="s">
        <v>2000</v>
      </c>
      <c r="C753" s="64">
        <v>17183</v>
      </c>
      <c r="D753" s="65" t="s">
        <v>647</v>
      </c>
      <c r="E753" s="65">
        <v>43.8</v>
      </c>
      <c r="F753" s="64" t="s">
        <v>1994</v>
      </c>
      <c r="G753" s="64" t="s">
        <v>614</v>
      </c>
      <c r="H753" s="64">
        <v>3</v>
      </c>
      <c r="I753" s="65">
        <v>1400000</v>
      </c>
      <c r="J753" s="107"/>
    </row>
    <row r="754" spans="1:10" ht="17.25">
      <c r="A754" s="63"/>
      <c r="B754" s="64" t="s">
        <v>392</v>
      </c>
      <c r="C754" s="64" t="s">
        <v>393</v>
      </c>
      <c r="D754" s="65">
        <v>579</v>
      </c>
      <c r="E754" s="65" t="s">
        <v>647</v>
      </c>
      <c r="F754" s="64" t="s">
        <v>702</v>
      </c>
      <c r="G754" s="64" t="s">
        <v>214</v>
      </c>
      <c r="H754" s="64">
        <v>1</v>
      </c>
      <c r="I754" s="65">
        <v>8000000</v>
      </c>
      <c r="J754" s="107"/>
    </row>
    <row r="755" spans="1:10" ht="17.25">
      <c r="A755" s="66"/>
      <c r="B755" s="66" t="s">
        <v>382</v>
      </c>
      <c r="C755" s="64">
        <v>13867</v>
      </c>
      <c r="D755" s="65" t="s">
        <v>647</v>
      </c>
      <c r="E755" s="65">
        <v>40.112</v>
      </c>
      <c r="F755" s="64" t="s">
        <v>1080</v>
      </c>
      <c r="G755" s="64" t="s">
        <v>695</v>
      </c>
      <c r="H755" s="64">
        <v>7</v>
      </c>
      <c r="I755" s="65">
        <v>1604000</v>
      </c>
      <c r="J755" s="107" t="s">
        <v>383</v>
      </c>
    </row>
    <row r="756" spans="1:10" ht="17.25">
      <c r="A756" s="66"/>
      <c r="B756" s="66" t="s">
        <v>384</v>
      </c>
      <c r="C756" s="64">
        <v>14207</v>
      </c>
      <c r="D756" s="65" t="s">
        <v>647</v>
      </c>
      <c r="E756" s="65">
        <v>27.91</v>
      </c>
      <c r="F756" s="64" t="s">
        <v>1080</v>
      </c>
      <c r="G756" s="64" t="s">
        <v>695</v>
      </c>
      <c r="H756" s="64">
        <v>7</v>
      </c>
      <c r="I756" s="65">
        <v>1116000</v>
      </c>
      <c r="J756" s="107" t="s">
        <v>383</v>
      </c>
    </row>
    <row r="757" spans="1:10" ht="17.25">
      <c r="A757" s="66"/>
      <c r="B757" s="66" t="s">
        <v>1177</v>
      </c>
      <c r="C757" s="64">
        <v>14208</v>
      </c>
      <c r="D757" s="65" t="s">
        <v>647</v>
      </c>
      <c r="E757" s="65">
        <v>64.276</v>
      </c>
      <c r="F757" s="64" t="s">
        <v>1080</v>
      </c>
      <c r="G757" s="64" t="s">
        <v>695</v>
      </c>
      <c r="H757" s="64">
        <v>7</v>
      </c>
      <c r="I757" s="65">
        <v>2571000</v>
      </c>
      <c r="J757" s="107" t="s">
        <v>383</v>
      </c>
    </row>
    <row r="758" spans="1:10" ht="17.25">
      <c r="A758" s="66"/>
      <c r="B758" s="66" t="s">
        <v>1178</v>
      </c>
      <c r="C758" s="64">
        <v>14209</v>
      </c>
      <c r="D758" s="65" t="s">
        <v>647</v>
      </c>
      <c r="E758" s="65">
        <v>61.02</v>
      </c>
      <c r="F758" s="64" t="s">
        <v>1080</v>
      </c>
      <c r="G758" s="64" t="s">
        <v>695</v>
      </c>
      <c r="H758" s="64">
        <v>7</v>
      </c>
      <c r="I758" s="65">
        <v>2441000</v>
      </c>
      <c r="J758" s="107" t="s">
        <v>383</v>
      </c>
    </row>
    <row r="759" spans="1:10" ht="17.25">
      <c r="A759" s="66"/>
      <c r="B759" s="66" t="s">
        <v>1179</v>
      </c>
      <c r="C759" s="64">
        <v>14210</v>
      </c>
      <c r="D759" s="65" t="s">
        <v>647</v>
      </c>
      <c r="E759" s="65">
        <v>55.701</v>
      </c>
      <c r="F759" s="64" t="s">
        <v>1080</v>
      </c>
      <c r="G759" s="64" t="s">
        <v>695</v>
      </c>
      <c r="H759" s="64">
        <v>7</v>
      </c>
      <c r="I759" s="65">
        <v>2228000</v>
      </c>
      <c r="J759" s="107" t="s">
        <v>383</v>
      </c>
    </row>
    <row r="760" spans="1:10" ht="17.25">
      <c r="A760" s="66"/>
      <c r="B760" s="66" t="s">
        <v>1180</v>
      </c>
      <c r="C760" s="64">
        <v>14211</v>
      </c>
      <c r="D760" s="65" t="s">
        <v>647</v>
      </c>
      <c r="E760" s="65">
        <v>56.821</v>
      </c>
      <c r="F760" s="64" t="s">
        <v>1080</v>
      </c>
      <c r="G760" s="64" t="s">
        <v>695</v>
      </c>
      <c r="H760" s="64">
        <v>7</v>
      </c>
      <c r="I760" s="65">
        <v>2273000</v>
      </c>
      <c r="J760" s="107" t="s">
        <v>383</v>
      </c>
    </row>
    <row r="761" spans="1:10" ht="34.5">
      <c r="A761" s="66"/>
      <c r="B761" s="66" t="s">
        <v>1181</v>
      </c>
      <c r="C761" s="64" t="s">
        <v>1182</v>
      </c>
      <c r="D761" s="65">
        <v>1140</v>
      </c>
      <c r="E761" s="65" t="s">
        <v>1183</v>
      </c>
      <c r="F761" s="64" t="s">
        <v>1184</v>
      </c>
      <c r="G761" s="64" t="s">
        <v>614</v>
      </c>
      <c r="H761" s="64">
        <v>2</v>
      </c>
      <c r="I761" s="65">
        <v>15102000</v>
      </c>
      <c r="J761" s="107" t="s">
        <v>1185</v>
      </c>
    </row>
    <row r="762" spans="1:10" ht="17.25">
      <c r="A762" s="66"/>
      <c r="B762" s="35" t="s">
        <v>1186</v>
      </c>
      <c r="C762" s="64">
        <v>142055</v>
      </c>
      <c r="D762" s="65">
        <v>571</v>
      </c>
      <c r="E762" s="65" t="s">
        <v>647</v>
      </c>
      <c r="F762" s="64" t="s">
        <v>648</v>
      </c>
      <c r="G762" s="64" t="s">
        <v>614</v>
      </c>
      <c r="H762" s="64">
        <v>1</v>
      </c>
      <c r="I762" s="65">
        <v>2700000</v>
      </c>
      <c r="J762" s="107" t="s">
        <v>1187</v>
      </c>
    </row>
    <row r="763" spans="1:10" ht="17.25">
      <c r="A763" s="67"/>
      <c r="B763" s="67" t="s">
        <v>327</v>
      </c>
      <c r="C763" s="67" t="s">
        <v>328</v>
      </c>
      <c r="D763" s="68">
        <v>228</v>
      </c>
      <c r="E763" s="68" t="s">
        <v>329</v>
      </c>
      <c r="F763" s="67" t="s">
        <v>330</v>
      </c>
      <c r="G763" s="69" t="s">
        <v>215</v>
      </c>
      <c r="H763" s="67">
        <v>2</v>
      </c>
      <c r="I763" s="68">
        <v>2350000</v>
      </c>
      <c r="J763" s="109" t="s">
        <v>331</v>
      </c>
    </row>
    <row r="764" spans="1:10" ht="17.25">
      <c r="A764" s="36"/>
      <c r="B764" s="31"/>
      <c r="C764" s="88"/>
      <c r="D764" s="32"/>
      <c r="E764" s="32"/>
      <c r="F764" s="31"/>
      <c r="G764" s="31"/>
      <c r="H764" s="31"/>
      <c r="I764" s="32"/>
      <c r="J764" s="62"/>
    </row>
    <row r="765" spans="1:10" s="52" customFormat="1" ht="17.25">
      <c r="A765" s="74"/>
      <c r="B765" s="54" t="s">
        <v>2001</v>
      </c>
      <c r="C765" s="54"/>
      <c r="D765" s="55"/>
      <c r="E765" s="55"/>
      <c r="F765" s="54"/>
      <c r="G765" s="54"/>
      <c r="H765" s="54"/>
      <c r="I765" s="55"/>
      <c r="J765" s="61"/>
    </row>
    <row r="766" spans="1:10" ht="17.25">
      <c r="A766" s="89" t="s">
        <v>2002</v>
      </c>
      <c r="B766" s="89" t="s">
        <v>2003</v>
      </c>
      <c r="C766" s="89" t="s">
        <v>2004</v>
      </c>
      <c r="D766" s="90">
        <v>0</v>
      </c>
      <c r="E766" s="90">
        <v>198.75</v>
      </c>
      <c r="F766" s="89" t="s">
        <v>2005</v>
      </c>
      <c r="G766" s="89" t="s">
        <v>356</v>
      </c>
      <c r="H766" s="89">
        <v>3</v>
      </c>
      <c r="I766" s="90">
        <v>7354000</v>
      </c>
      <c r="J766" s="91"/>
    </row>
    <row r="767" spans="1:10" ht="17.25">
      <c r="A767" s="29" t="s">
        <v>1188</v>
      </c>
      <c r="B767" s="33" t="s">
        <v>1189</v>
      </c>
      <c r="C767" s="92" t="s">
        <v>1190</v>
      </c>
      <c r="D767" s="34" t="s">
        <v>612</v>
      </c>
      <c r="E767" s="34" t="s">
        <v>1191</v>
      </c>
      <c r="F767" s="33" t="s">
        <v>1192</v>
      </c>
      <c r="G767" s="29" t="s">
        <v>625</v>
      </c>
      <c r="H767" s="33">
        <v>7</v>
      </c>
      <c r="I767" s="34">
        <v>11350000</v>
      </c>
      <c r="J767" s="91" t="s">
        <v>1193</v>
      </c>
    </row>
    <row r="768" spans="1:10" ht="17.25">
      <c r="A768" s="29" t="s">
        <v>1194</v>
      </c>
      <c r="B768" s="33" t="s">
        <v>1195</v>
      </c>
      <c r="C768" s="33" t="s">
        <v>1196</v>
      </c>
      <c r="D768" s="34" t="s">
        <v>612</v>
      </c>
      <c r="E768" s="34" t="s">
        <v>1197</v>
      </c>
      <c r="F768" s="33" t="s">
        <v>1192</v>
      </c>
      <c r="G768" s="29" t="s">
        <v>625</v>
      </c>
      <c r="H768" s="33">
        <v>7</v>
      </c>
      <c r="I768" s="34">
        <v>6400000</v>
      </c>
      <c r="J768" s="62" t="s">
        <v>1193</v>
      </c>
    </row>
    <row r="769" spans="1:10" ht="17.25">
      <c r="A769" s="63"/>
      <c r="B769" s="64" t="s">
        <v>1198</v>
      </c>
      <c r="C769" s="64" t="s">
        <v>1199</v>
      </c>
      <c r="D769" s="65" t="s">
        <v>624</v>
      </c>
      <c r="E769" s="65" t="s">
        <v>1200</v>
      </c>
      <c r="F769" s="64" t="s">
        <v>1201</v>
      </c>
      <c r="G769" s="64" t="s">
        <v>625</v>
      </c>
      <c r="H769" s="64">
        <v>7</v>
      </c>
      <c r="I769" s="65">
        <v>6900000</v>
      </c>
      <c r="J769" s="107"/>
    </row>
    <row r="770" spans="1:10" ht="34.5">
      <c r="A770" s="66"/>
      <c r="B770" s="66" t="s">
        <v>1202</v>
      </c>
      <c r="C770" s="64" t="s">
        <v>1203</v>
      </c>
      <c r="D770" s="65" t="s">
        <v>647</v>
      </c>
      <c r="E770" s="75" t="s">
        <v>1204</v>
      </c>
      <c r="F770" s="64" t="s">
        <v>1205</v>
      </c>
      <c r="G770" s="64" t="s">
        <v>1370</v>
      </c>
      <c r="H770" s="64">
        <v>7</v>
      </c>
      <c r="I770" s="65">
        <v>66914100</v>
      </c>
      <c r="J770" s="107" t="s">
        <v>1206</v>
      </c>
    </row>
    <row r="771" spans="1:10" ht="17.25">
      <c r="A771" s="66"/>
      <c r="B771" s="66" t="s">
        <v>1207</v>
      </c>
      <c r="C771" s="64" t="s">
        <v>1208</v>
      </c>
      <c r="D771" s="65" t="s">
        <v>624</v>
      </c>
      <c r="E771" s="65">
        <v>198.75</v>
      </c>
      <c r="F771" s="64" t="s">
        <v>78</v>
      </c>
      <c r="G771" s="64" t="s">
        <v>2245</v>
      </c>
      <c r="H771" s="64">
        <v>3</v>
      </c>
      <c r="I771" s="65">
        <v>6162000</v>
      </c>
      <c r="J771" s="107"/>
    </row>
    <row r="772" spans="1:10" ht="17.25">
      <c r="A772" s="66"/>
      <c r="B772" s="66" t="s">
        <v>2006</v>
      </c>
      <c r="C772" s="64" t="s">
        <v>2007</v>
      </c>
      <c r="D772" s="93" t="s">
        <v>647</v>
      </c>
      <c r="E772" s="65">
        <v>280.4</v>
      </c>
      <c r="F772" s="64" t="s">
        <v>1086</v>
      </c>
      <c r="G772" s="64" t="s">
        <v>614</v>
      </c>
      <c r="H772" s="64">
        <v>3</v>
      </c>
      <c r="I772" s="65">
        <v>8973000</v>
      </c>
      <c r="J772" s="107" t="s">
        <v>2008</v>
      </c>
    </row>
    <row r="773" spans="1:10" ht="51.75">
      <c r="A773" s="66"/>
      <c r="B773" s="35" t="s">
        <v>2009</v>
      </c>
      <c r="C773" s="64" t="s">
        <v>2010</v>
      </c>
      <c r="D773" s="65" t="s">
        <v>647</v>
      </c>
      <c r="E773" s="65">
        <v>86.17</v>
      </c>
      <c r="F773" s="64" t="s">
        <v>2011</v>
      </c>
      <c r="G773" s="64" t="s">
        <v>681</v>
      </c>
      <c r="H773" s="64">
        <v>3</v>
      </c>
      <c r="I773" s="65">
        <v>3620000</v>
      </c>
      <c r="J773" s="107" t="s">
        <v>2012</v>
      </c>
    </row>
    <row r="774" spans="1:10" ht="17.25">
      <c r="A774" s="67"/>
      <c r="B774" s="67" t="s">
        <v>1209</v>
      </c>
      <c r="C774" s="67" t="s">
        <v>1210</v>
      </c>
      <c r="D774" s="68">
        <v>3073</v>
      </c>
      <c r="E774" s="68" t="s">
        <v>647</v>
      </c>
      <c r="F774" s="67" t="s">
        <v>648</v>
      </c>
      <c r="G774" s="67" t="s">
        <v>614</v>
      </c>
      <c r="H774" s="67">
        <v>1</v>
      </c>
      <c r="I774" s="68">
        <v>185000000</v>
      </c>
      <c r="J774" s="109" t="s">
        <v>1211</v>
      </c>
    </row>
    <row r="775" spans="1:10" ht="17.25">
      <c r="A775" s="67"/>
      <c r="B775" s="67" t="s">
        <v>1212</v>
      </c>
      <c r="C775" s="67" t="s">
        <v>1213</v>
      </c>
      <c r="D775" s="68">
        <v>290</v>
      </c>
      <c r="E775" s="68">
        <v>444.84</v>
      </c>
      <c r="F775" s="67" t="s">
        <v>1214</v>
      </c>
      <c r="G775" s="67" t="s">
        <v>707</v>
      </c>
      <c r="H775" s="67"/>
      <c r="I775" s="68">
        <v>5000000</v>
      </c>
      <c r="J775" s="109"/>
    </row>
    <row r="776" spans="1:10" ht="17.25">
      <c r="A776" s="67"/>
      <c r="B776" s="69" t="s">
        <v>1215</v>
      </c>
      <c r="C776" s="67" t="s">
        <v>1216</v>
      </c>
      <c r="D776" s="70">
        <v>260</v>
      </c>
      <c r="E776" s="70" t="s">
        <v>647</v>
      </c>
      <c r="F776" s="69" t="s">
        <v>824</v>
      </c>
      <c r="G776" s="69" t="s">
        <v>695</v>
      </c>
      <c r="H776" s="69">
        <v>5</v>
      </c>
      <c r="I776" s="70">
        <v>10000000</v>
      </c>
      <c r="J776" s="110"/>
    </row>
    <row r="777" spans="1:10" ht="51.75">
      <c r="A777" s="67"/>
      <c r="B777" s="67" t="s">
        <v>1217</v>
      </c>
      <c r="C777" s="67" t="s">
        <v>1218</v>
      </c>
      <c r="D777" s="68">
        <v>611</v>
      </c>
      <c r="E777" s="68" t="s">
        <v>647</v>
      </c>
      <c r="F777" s="67" t="s">
        <v>1219</v>
      </c>
      <c r="G777" s="67" t="s">
        <v>695</v>
      </c>
      <c r="H777" s="67">
        <v>6</v>
      </c>
      <c r="I777" s="68">
        <v>15000000</v>
      </c>
      <c r="J777" s="109" t="s">
        <v>1220</v>
      </c>
    </row>
    <row r="778" spans="1:10" ht="69">
      <c r="A778" s="67"/>
      <c r="B778" s="69" t="s">
        <v>1225</v>
      </c>
      <c r="C778" s="67" t="s">
        <v>1226</v>
      </c>
      <c r="D778" s="70" t="s">
        <v>647</v>
      </c>
      <c r="E778" s="70" t="s">
        <v>1227</v>
      </c>
      <c r="F778" s="69" t="s">
        <v>35</v>
      </c>
      <c r="G778" s="69" t="s">
        <v>695</v>
      </c>
      <c r="H778" s="69">
        <v>7</v>
      </c>
      <c r="I778" s="70">
        <f>65000000+5500000</f>
        <v>70500000</v>
      </c>
      <c r="J778" s="110" t="s">
        <v>1228</v>
      </c>
    </row>
    <row r="779" spans="1:10" ht="69">
      <c r="A779" s="67"/>
      <c r="B779" s="69" t="s">
        <v>1229</v>
      </c>
      <c r="C779" s="67" t="s">
        <v>1230</v>
      </c>
      <c r="D779" s="70">
        <v>1915</v>
      </c>
      <c r="E779" s="70" t="s">
        <v>1231</v>
      </c>
      <c r="F779" s="69" t="s">
        <v>1232</v>
      </c>
      <c r="G779" s="69" t="s">
        <v>695</v>
      </c>
      <c r="H779" s="69">
        <v>6</v>
      </c>
      <c r="I779" s="70">
        <v>33000000</v>
      </c>
      <c r="J779" s="110" t="s">
        <v>1233</v>
      </c>
    </row>
    <row r="780" spans="1:10" ht="17.25">
      <c r="A780" s="67"/>
      <c r="B780" s="69" t="s">
        <v>1234</v>
      </c>
      <c r="C780" s="67" t="s">
        <v>1235</v>
      </c>
      <c r="D780" s="70">
        <v>650</v>
      </c>
      <c r="E780" s="70" t="s">
        <v>647</v>
      </c>
      <c r="F780" s="69" t="s">
        <v>1236</v>
      </c>
      <c r="G780" s="69" t="s">
        <v>695</v>
      </c>
      <c r="H780" s="69">
        <v>1</v>
      </c>
      <c r="I780" s="70">
        <v>5500000</v>
      </c>
      <c r="J780" s="110" t="s">
        <v>1237</v>
      </c>
    </row>
    <row r="781" spans="1:10" ht="69">
      <c r="A781" s="67"/>
      <c r="B781" s="69" t="s">
        <v>1221</v>
      </c>
      <c r="C781" s="67" t="s">
        <v>1222</v>
      </c>
      <c r="D781" s="70">
        <v>448</v>
      </c>
      <c r="E781" s="70">
        <v>534</v>
      </c>
      <c r="F781" s="69" t="s">
        <v>1223</v>
      </c>
      <c r="G781" s="69" t="s">
        <v>614</v>
      </c>
      <c r="H781" s="69">
        <v>2</v>
      </c>
      <c r="I781" s="70">
        <v>20000000</v>
      </c>
      <c r="J781" s="110" t="s">
        <v>1224</v>
      </c>
    </row>
    <row r="782" spans="1:10" ht="34.5">
      <c r="A782" s="67"/>
      <c r="B782" s="69" t="s">
        <v>2013</v>
      </c>
      <c r="C782" s="67" t="s">
        <v>2014</v>
      </c>
      <c r="D782" s="70" t="s">
        <v>647</v>
      </c>
      <c r="E782" s="70">
        <v>37.28</v>
      </c>
      <c r="F782" s="69" t="s">
        <v>2015</v>
      </c>
      <c r="G782" s="69" t="s">
        <v>2245</v>
      </c>
      <c r="H782" s="69">
        <v>3</v>
      </c>
      <c r="I782" s="70">
        <v>1570000</v>
      </c>
      <c r="J782" s="110" t="s">
        <v>2016</v>
      </c>
    </row>
    <row r="783" spans="1:10" ht="51.75">
      <c r="A783" s="67"/>
      <c r="B783" s="69" t="s">
        <v>2017</v>
      </c>
      <c r="C783" s="67" t="s">
        <v>2018</v>
      </c>
      <c r="D783" s="70" t="s">
        <v>647</v>
      </c>
      <c r="E783" s="70">
        <v>24.27</v>
      </c>
      <c r="F783" s="69" t="s">
        <v>2015</v>
      </c>
      <c r="G783" s="69" t="s">
        <v>2245</v>
      </c>
      <c r="H783" s="69">
        <v>3</v>
      </c>
      <c r="I783" s="70">
        <v>1020000</v>
      </c>
      <c r="J783" s="110" t="s">
        <v>2019</v>
      </c>
    </row>
    <row r="784" spans="1:10" ht="69">
      <c r="A784" s="67"/>
      <c r="B784" s="67" t="s">
        <v>332</v>
      </c>
      <c r="C784" s="67" t="s">
        <v>333</v>
      </c>
      <c r="D784" s="68" t="s">
        <v>647</v>
      </c>
      <c r="E784" s="68" t="s">
        <v>334</v>
      </c>
      <c r="F784" s="67" t="s">
        <v>335</v>
      </c>
      <c r="G784" s="67" t="s">
        <v>228</v>
      </c>
      <c r="H784" s="67">
        <v>7</v>
      </c>
      <c r="I784" s="68">
        <v>2520000</v>
      </c>
      <c r="J784" s="109" t="s">
        <v>336</v>
      </c>
    </row>
    <row r="785" spans="1:10" ht="69">
      <c r="A785" s="67"/>
      <c r="B785" s="67" t="s">
        <v>337</v>
      </c>
      <c r="C785" s="67" t="s">
        <v>338</v>
      </c>
      <c r="D785" s="68" t="s">
        <v>647</v>
      </c>
      <c r="E785" s="68" t="s">
        <v>339</v>
      </c>
      <c r="F785" s="67" t="s">
        <v>335</v>
      </c>
      <c r="G785" s="67" t="s">
        <v>228</v>
      </c>
      <c r="H785" s="67">
        <v>7</v>
      </c>
      <c r="I785" s="68">
        <v>3360000</v>
      </c>
      <c r="J785" s="109" t="s">
        <v>336</v>
      </c>
    </row>
    <row r="786" spans="1:10" ht="17.25">
      <c r="A786" s="67"/>
      <c r="B786" s="69" t="s">
        <v>1853</v>
      </c>
      <c r="C786" s="67" t="s">
        <v>1854</v>
      </c>
      <c r="D786" s="70">
        <v>199</v>
      </c>
      <c r="E786" s="70">
        <v>140</v>
      </c>
      <c r="F786" s="69" t="s">
        <v>1923</v>
      </c>
      <c r="G786" s="67" t="s">
        <v>215</v>
      </c>
      <c r="H786" s="67">
        <v>2</v>
      </c>
      <c r="I786" s="70">
        <v>5500000</v>
      </c>
      <c r="J786" s="112" t="s">
        <v>1855</v>
      </c>
    </row>
    <row r="787" spans="1:10" ht="17.25">
      <c r="A787" s="66"/>
      <c r="B787" s="66"/>
      <c r="C787" s="64"/>
      <c r="D787" s="65"/>
      <c r="E787" s="65"/>
      <c r="F787" s="64"/>
      <c r="G787" s="64"/>
      <c r="H787" s="64"/>
      <c r="I787" s="65"/>
      <c r="J787" s="107"/>
    </row>
    <row r="788" spans="1:10" s="52" customFormat="1" ht="17.25">
      <c r="A788" s="74"/>
      <c r="B788" s="54" t="s">
        <v>2020</v>
      </c>
      <c r="C788" s="54"/>
      <c r="D788" s="55"/>
      <c r="E788" s="55"/>
      <c r="F788" s="54"/>
      <c r="G788" s="54"/>
      <c r="H788" s="54"/>
      <c r="I788" s="55"/>
      <c r="J788" s="61"/>
    </row>
    <row r="789" spans="1:10" ht="17.25">
      <c r="A789" s="36"/>
      <c r="B789" s="31"/>
      <c r="C789" s="31"/>
      <c r="D789" s="32"/>
      <c r="E789" s="32"/>
      <c r="F789" s="31"/>
      <c r="G789" s="31"/>
      <c r="H789" s="31"/>
      <c r="I789" s="32"/>
      <c r="J789" s="62"/>
    </row>
    <row r="790" spans="1:10" s="52" customFormat="1" ht="17.25">
      <c r="A790" s="74"/>
      <c r="B790" s="54" t="s">
        <v>2021</v>
      </c>
      <c r="C790" s="54"/>
      <c r="D790" s="55"/>
      <c r="E790" s="55"/>
      <c r="F790" s="54"/>
      <c r="G790" s="54"/>
      <c r="H790" s="54"/>
      <c r="I790" s="55"/>
      <c r="J790" s="61"/>
    </row>
    <row r="791" spans="1:10" ht="17.25">
      <c r="A791" s="64" t="s">
        <v>1238</v>
      </c>
      <c r="B791" s="94" t="s">
        <v>1239</v>
      </c>
      <c r="C791" s="95" t="s">
        <v>1240</v>
      </c>
      <c r="D791" s="96">
        <v>285</v>
      </c>
      <c r="E791" s="65" t="s">
        <v>647</v>
      </c>
      <c r="F791" s="64" t="s">
        <v>648</v>
      </c>
      <c r="G791" s="64" t="s">
        <v>614</v>
      </c>
      <c r="H791" s="64">
        <v>1</v>
      </c>
      <c r="I791" s="97">
        <v>1600000</v>
      </c>
      <c r="J791" s="91"/>
    </row>
    <row r="792" spans="1:10" ht="17.25">
      <c r="A792" s="64" t="s">
        <v>1238</v>
      </c>
      <c r="B792" s="94" t="s">
        <v>428</v>
      </c>
      <c r="C792" s="95" t="s">
        <v>429</v>
      </c>
      <c r="D792" s="96">
        <v>268</v>
      </c>
      <c r="E792" s="65" t="s">
        <v>647</v>
      </c>
      <c r="F792" s="64" t="s">
        <v>648</v>
      </c>
      <c r="G792" s="64" t="s">
        <v>614</v>
      </c>
      <c r="H792" s="64">
        <v>1</v>
      </c>
      <c r="I792" s="97">
        <v>1500000</v>
      </c>
      <c r="J792" s="91"/>
    </row>
    <row r="793" spans="1:10" ht="17.25">
      <c r="A793" s="64" t="s">
        <v>1238</v>
      </c>
      <c r="B793" s="94" t="s">
        <v>430</v>
      </c>
      <c r="C793" s="95" t="s">
        <v>431</v>
      </c>
      <c r="D793" s="96">
        <v>290</v>
      </c>
      <c r="E793" s="65" t="s">
        <v>647</v>
      </c>
      <c r="F793" s="64" t="s">
        <v>648</v>
      </c>
      <c r="G793" s="64" t="s">
        <v>614</v>
      </c>
      <c r="H793" s="64">
        <v>1</v>
      </c>
      <c r="I793" s="97">
        <v>1625000</v>
      </c>
      <c r="J793" s="91"/>
    </row>
    <row r="794" spans="1:10" ht="17.25">
      <c r="A794" s="64" t="s">
        <v>1238</v>
      </c>
      <c r="B794" s="94" t="s">
        <v>1308</v>
      </c>
      <c r="C794" s="95" t="s">
        <v>1309</v>
      </c>
      <c r="D794" s="96">
        <v>339</v>
      </c>
      <c r="E794" s="65" t="s">
        <v>647</v>
      </c>
      <c r="F794" s="64" t="s">
        <v>648</v>
      </c>
      <c r="G794" s="64" t="s">
        <v>614</v>
      </c>
      <c r="H794" s="64">
        <v>1</v>
      </c>
      <c r="I794" s="97">
        <v>1900000</v>
      </c>
      <c r="J794" s="91"/>
    </row>
    <row r="795" spans="1:10" ht="17.25">
      <c r="A795" s="64" t="s">
        <v>1238</v>
      </c>
      <c r="B795" s="94" t="s">
        <v>1310</v>
      </c>
      <c r="C795" s="95" t="s">
        <v>1311</v>
      </c>
      <c r="D795" s="96">
        <v>390</v>
      </c>
      <c r="E795" s="65" t="s">
        <v>647</v>
      </c>
      <c r="F795" s="64" t="s">
        <v>648</v>
      </c>
      <c r="G795" s="64" t="s">
        <v>614</v>
      </c>
      <c r="H795" s="64">
        <v>1</v>
      </c>
      <c r="I795" s="97">
        <v>2190000</v>
      </c>
      <c r="J795" s="91"/>
    </row>
    <row r="796" spans="1:10" ht="17.25">
      <c r="A796" s="64" t="s">
        <v>1238</v>
      </c>
      <c r="B796" s="94" t="s">
        <v>1312</v>
      </c>
      <c r="C796" s="95" t="s">
        <v>1313</v>
      </c>
      <c r="D796" s="96">
        <v>310</v>
      </c>
      <c r="E796" s="65" t="s">
        <v>647</v>
      </c>
      <c r="F796" s="64" t="s">
        <v>648</v>
      </c>
      <c r="G796" s="64" t="s">
        <v>614</v>
      </c>
      <c r="H796" s="64">
        <v>1</v>
      </c>
      <c r="I796" s="97">
        <v>1750000</v>
      </c>
      <c r="J796" s="91"/>
    </row>
    <row r="797" spans="1:10" ht="17.25">
      <c r="A797" s="33" t="s">
        <v>1314</v>
      </c>
      <c r="B797" s="33" t="s">
        <v>1315</v>
      </c>
      <c r="C797" s="33" t="s">
        <v>1316</v>
      </c>
      <c r="D797" s="34">
        <f>1683+1119</f>
        <v>2802</v>
      </c>
      <c r="E797" s="43" t="s">
        <v>1317</v>
      </c>
      <c r="F797" s="33" t="s">
        <v>1318</v>
      </c>
      <c r="G797" s="33" t="s">
        <v>695</v>
      </c>
      <c r="H797" s="33">
        <v>6</v>
      </c>
      <c r="I797" s="34">
        <v>60000000</v>
      </c>
      <c r="J797" s="50"/>
    </row>
    <row r="798" spans="1:10" ht="17.25">
      <c r="A798" s="63"/>
      <c r="B798" s="64" t="s">
        <v>1319</v>
      </c>
      <c r="C798" s="64">
        <v>217454</v>
      </c>
      <c r="D798" s="65">
        <v>1375</v>
      </c>
      <c r="E798" s="65">
        <v>458</v>
      </c>
      <c r="F798" s="64" t="s">
        <v>1320</v>
      </c>
      <c r="G798" s="64" t="s">
        <v>625</v>
      </c>
      <c r="H798" s="64">
        <v>6</v>
      </c>
      <c r="I798" s="65">
        <v>80000000</v>
      </c>
      <c r="J798" s="107" t="s">
        <v>1321</v>
      </c>
    </row>
    <row r="799" spans="1:10" ht="34.5">
      <c r="A799" s="63"/>
      <c r="B799" s="64" t="s">
        <v>1322</v>
      </c>
      <c r="C799" s="64" t="s">
        <v>1323</v>
      </c>
      <c r="D799" s="65">
        <v>1421.9</v>
      </c>
      <c r="E799" s="65" t="s">
        <v>647</v>
      </c>
      <c r="F799" s="64" t="s">
        <v>613</v>
      </c>
      <c r="G799" s="64" t="s">
        <v>356</v>
      </c>
      <c r="H799" s="64">
        <v>1</v>
      </c>
      <c r="I799" s="65">
        <v>49800000</v>
      </c>
      <c r="J799" s="107" t="s">
        <v>1324</v>
      </c>
    </row>
    <row r="800" spans="1:10" ht="17.25">
      <c r="A800" s="63"/>
      <c r="B800" s="64" t="s">
        <v>1325</v>
      </c>
      <c r="C800" s="64" t="s">
        <v>1326</v>
      </c>
      <c r="D800" s="65">
        <v>1803</v>
      </c>
      <c r="E800" s="65" t="s">
        <v>624</v>
      </c>
      <c r="F800" s="64" t="s">
        <v>648</v>
      </c>
      <c r="G800" s="64" t="s">
        <v>614</v>
      </c>
      <c r="H800" s="64">
        <v>1</v>
      </c>
      <c r="I800" s="65">
        <v>9920000</v>
      </c>
      <c r="J800" s="107" t="s">
        <v>1327</v>
      </c>
    </row>
    <row r="801" spans="1:10" ht="17.25">
      <c r="A801" s="63"/>
      <c r="B801" s="64" t="s">
        <v>1328</v>
      </c>
      <c r="C801" s="64" t="s">
        <v>1329</v>
      </c>
      <c r="D801" s="65" t="s">
        <v>624</v>
      </c>
      <c r="E801" s="65">
        <v>137.84</v>
      </c>
      <c r="F801" s="64" t="s">
        <v>188</v>
      </c>
      <c r="G801" s="64" t="s">
        <v>614</v>
      </c>
      <c r="H801" s="64">
        <v>3</v>
      </c>
      <c r="I801" s="65">
        <v>1520000</v>
      </c>
      <c r="J801" s="107" t="s">
        <v>343</v>
      </c>
    </row>
    <row r="802" spans="1:10" ht="17.25">
      <c r="A802" s="63"/>
      <c r="B802" s="64" t="s">
        <v>1330</v>
      </c>
      <c r="C802" s="64" t="s">
        <v>1331</v>
      </c>
      <c r="D802" s="65">
        <v>600</v>
      </c>
      <c r="E802" s="65" t="s">
        <v>624</v>
      </c>
      <c r="F802" s="64" t="s">
        <v>984</v>
      </c>
      <c r="G802" s="64" t="s">
        <v>614</v>
      </c>
      <c r="H802" s="64">
        <v>1</v>
      </c>
      <c r="I802" s="65">
        <v>4800000</v>
      </c>
      <c r="J802" s="107" t="s">
        <v>1332</v>
      </c>
    </row>
    <row r="803" spans="1:10" ht="51.75">
      <c r="A803" s="63"/>
      <c r="B803" s="64" t="s">
        <v>1333</v>
      </c>
      <c r="C803" s="64" t="s">
        <v>1334</v>
      </c>
      <c r="D803" s="65">
        <v>934</v>
      </c>
      <c r="E803" s="65">
        <f>334+25+45+32</f>
        <v>436</v>
      </c>
      <c r="F803" s="64" t="s">
        <v>755</v>
      </c>
      <c r="G803" s="64" t="s">
        <v>614</v>
      </c>
      <c r="H803" s="64">
        <v>2</v>
      </c>
      <c r="I803" s="65">
        <v>6000000</v>
      </c>
      <c r="J803" s="107" t="s">
        <v>1335</v>
      </c>
    </row>
    <row r="804" spans="1:10" ht="69">
      <c r="A804" s="63"/>
      <c r="B804" s="64" t="s">
        <v>1336</v>
      </c>
      <c r="C804" s="64" t="s">
        <v>1337</v>
      </c>
      <c r="D804" s="65">
        <v>416</v>
      </c>
      <c r="E804" s="65" t="s">
        <v>1338</v>
      </c>
      <c r="F804" s="64" t="s">
        <v>1339</v>
      </c>
      <c r="G804" s="64" t="s">
        <v>614</v>
      </c>
      <c r="H804" s="64">
        <v>2</v>
      </c>
      <c r="I804" s="65">
        <v>1900000</v>
      </c>
      <c r="J804" s="107" t="s">
        <v>453</v>
      </c>
    </row>
    <row r="805" spans="1:10" ht="51.75">
      <c r="A805" s="63"/>
      <c r="B805" s="64" t="s">
        <v>454</v>
      </c>
      <c r="C805" s="64" t="s">
        <v>455</v>
      </c>
      <c r="D805" s="65">
        <v>98.5</v>
      </c>
      <c r="E805" s="65">
        <v>100</v>
      </c>
      <c r="F805" s="64" t="s">
        <v>671</v>
      </c>
      <c r="G805" s="64" t="s">
        <v>614</v>
      </c>
      <c r="H805" s="64">
        <v>2</v>
      </c>
      <c r="I805" s="65">
        <v>1200000</v>
      </c>
      <c r="J805" s="107" t="s">
        <v>456</v>
      </c>
    </row>
    <row r="806" spans="1:10" ht="34.5">
      <c r="A806" s="63"/>
      <c r="B806" s="64" t="s">
        <v>457</v>
      </c>
      <c r="C806" s="64" t="s">
        <v>458</v>
      </c>
      <c r="D806" s="65">
        <v>411</v>
      </c>
      <c r="E806" s="65" t="s">
        <v>459</v>
      </c>
      <c r="F806" s="64" t="s">
        <v>671</v>
      </c>
      <c r="G806" s="64" t="s">
        <v>614</v>
      </c>
      <c r="H806" s="64">
        <v>2</v>
      </c>
      <c r="I806" s="65">
        <v>6000000</v>
      </c>
      <c r="J806" s="107" t="s">
        <v>460</v>
      </c>
    </row>
    <row r="807" spans="1:10" ht="17.25">
      <c r="A807" s="63"/>
      <c r="B807" s="64" t="s">
        <v>461</v>
      </c>
      <c r="C807" s="64" t="s">
        <v>462</v>
      </c>
      <c r="D807" s="65">
        <v>276.8</v>
      </c>
      <c r="E807" s="65">
        <v>943.96</v>
      </c>
      <c r="F807" s="64" t="s">
        <v>463</v>
      </c>
      <c r="G807" s="64" t="s">
        <v>464</v>
      </c>
      <c r="H807" s="64">
        <v>9</v>
      </c>
      <c r="I807" s="65">
        <v>15000000</v>
      </c>
      <c r="J807" s="107" t="s">
        <v>465</v>
      </c>
    </row>
    <row r="808" spans="1:10" ht="17.25">
      <c r="A808" s="63"/>
      <c r="B808" s="64" t="s">
        <v>466</v>
      </c>
      <c r="C808" s="64" t="s">
        <v>467</v>
      </c>
      <c r="D808" s="65">
        <v>2007</v>
      </c>
      <c r="E808" s="65" t="s">
        <v>624</v>
      </c>
      <c r="F808" s="64" t="s">
        <v>648</v>
      </c>
      <c r="G808" s="64" t="s">
        <v>614</v>
      </c>
      <c r="H808" s="64">
        <v>1</v>
      </c>
      <c r="I808" s="65">
        <v>9050000</v>
      </c>
      <c r="J808" s="107" t="s">
        <v>468</v>
      </c>
    </row>
    <row r="809" spans="1:10" ht="120.75">
      <c r="A809" s="63"/>
      <c r="B809" s="64" t="s">
        <v>469</v>
      </c>
      <c r="C809" s="64" t="s">
        <v>470</v>
      </c>
      <c r="D809" s="65">
        <v>480</v>
      </c>
      <c r="E809" s="65" t="s">
        <v>624</v>
      </c>
      <c r="F809" s="64" t="s">
        <v>471</v>
      </c>
      <c r="G809" s="64" t="s">
        <v>472</v>
      </c>
      <c r="H809" s="64">
        <v>8</v>
      </c>
      <c r="I809" s="65">
        <v>10416000</v>
      </c>
      <c r="J809" s="107" t="s">
        <v>1340</v>
      </c>
    </row>
    <row r="810" spans="1:10" ht="103.5">
      <c r="A810" s="63"/>
      <c r="B810" s="64" t="s">
        <v>1341</v>
      </c>
      <c r="C810" s="64" t="s">
        <v>1342</v>
      </c>
      <c r="D810" s="65">
        <v>400</v>
      </c>
      <c r="E810" s="65">
        <v>457.53</v>
      </c>
      <c r="F810" s="64" t="s">
        <v>1343</v>
      </c>
      <c r="G810" s="64" t="s">
        <v>614</v>
      </c>
      <c r="H810" s="64">
        <v>2</v>
      </c>
      <c r="I810" s="65">
        <v>6000000</v>
      </c>
      <c r="J810" s="107" t="s">
        <v>2138</v>
      </c>
    </row>
    <row r="811" spans="1:10" ht="34.5">
      <c r="A811" s="63"/>
      <c r="B811" s="64" t="s">
        <v>2139</v>
      </c>
      <c r="C811" s="64" t="s">
        <v>2140</v>
      </c>
      <c r="D811" s="65">
        <v>712</v>
      </c>
      <c r="E811" s="65" t="s">
        <v>647</v>
      </c>
      <c r="F811" s="64" t="s">
        <v>984</v>
      </c>
      <c r="G811" s="64" t="s">
        <v>614</v>
      </c>
      <c r="H811" s="64">
        <v>1</v>
      </c>
      <c r="I811" s="65">
        <f>1500000+1500000</f>
        <v>3000000</v>
      </c>
      <c r="J811" s="107" t="s">
        <v>2141</v>
      </c>
    </row>
    <row r="812" spans="1:10" ht="51.75">
      <c r="A812" s="63"/>
      <c r="B812" s="64" t="s">
        <v>2142</v>
      </c>
      <c r="C812" s="64" t="s">
        <v>2143</v>
      </c>
      <c r="D812" s="65">
        <v>300</v>
      </c>
      <c r="E812" s="65" t="s">
        <v>647</v>
      </c>
      <c r="F812" s="64" t="s">
        <v>984</v>
      </c>
      <c r="G812" s="64" t="s">
        <v>614</v>
      </c>
      <c r="H812" s="64">
        <v>1</v>
      </c>
      <c r="I812" s="65">
        <v>1100000</v>
      </c>
      <c r="J812" s="107" t="s">
        <v>2144</v>
      </c>
    </row>
    <row r="813" spans="1:10" ht="34.5">
      <c r="A813" s="63"/>
      <c r="B813" s="64" t="s">
        <v>2145</v>
      </c>
      <c r="C813" s="64" t="s">
        <v>2146</v>
      </c>
      <c r="D813" s="65">
        <v>600</v>
      </c>
      <c r="E813" s="65" t="s">
        <v>647</v>
      </c>
      <c r="F813" s="64" t="s">
        <v>984</v>
      </c>
      <c r="G813" s="64" t="s">
        <v>614</v>
      </c>
      <c r="H813" s="64">
        <v>1</v>
      </c>
      <c r="I813" s="65">
        <f>1100000*2</f>
        <v>2200000</v>
      </c>
      <c r="J813" s="107" t="s">
        <v>2147</v>
      </c>
    </row>
    <row r="814" spans="1:10" ht="51.75">
      <c r="A814" s="63"/>
      <c r="B814" s="64" t="s">
        <v>2148</v>
      </c>
      <c r="C814" s="64" t="s">
        <v>2149</v>
      </c>
      <c r="D814" s="65">
        <v>600</v>
      </c>
      <c r="E814" s="65" t="s">
        <v>647</v>
      </c>
      <c r="F814" s="64" t="s">
        <v>984</v>
      </c>
      <c r="G814" s="64" t="s">
        <v>614</v>
      </c>
      <c r="H814" s="64">
        <v>1</v>
      </c>
      <c r="I814" s="65">
        <f>1100000+1100000</f>
        <v>2200000</v>
      </c>
      <c r="J814" s="107" t="s">
        <v>2144</v>
      </c>
    </row>
    <row r="815" spans="1:10" ht="34.5">
      <c r="A815" s="63"/>
      <c r="B815" s="64" t="s">
        <v>2150</v>
      </c>
      <c r="C815" s="64" t="s">
        <v>2151</v>
      </c>
      <c r="D815" s="65">
        <v>126</v>
      </c>
      <c r="E815" s="65">
        <v>405</v>
      </c>
      <c r="F815" s="64" t="s">
        <v>2152</v>
      </c>
      <c r="G815" s="64" t="s">
        <v>2153</v>
      </c>
      <c r="H815" s="64">
        <v>6</v>
      </c>
      <c r="I815" s="65">
        <v>5937000</v>
      </c>
      <c r="J815" s="107" t="s">
        <v>2154</v>
      </c>
    </row>
    <row r="816" spans="1:10" ht="34.5">
      <c r="A816" s="63"/>
      <c r="B816" s="64" t="s">
        <v>2155</v>
      </c>
      <c r="C816" s="64">
        <v>266267</v>
      </c>
      <c r="D816" s="65">
        <v>163</v>
      </c>
      <c r="E816" s="65" t="s">
        <v>647</v>
      </c>
      <c r="F816" s="64" t="s">
        <v>648</v>
      </c>
      <c r="G816" s="64" t="s">
        <v>614</v>
      </c>
      <c r="H816" s="64">
        <v>1</v>
      </c>
      <c r="I816" s="65">
        <v>2934000</v>
      </c>
      <c r="J816" s="107" t="s">
        <v>2156</v>
      </c>
    </row>
    <row r="817" spans="1:10" ht="34.5">
      <c r="A817" s="63"/>
      <c r="B817" s="64" t="s">
        <v>2157</v>
      </c>
      <c r="C817" s="64">
        <v>266268</v>
      </c>
      <c r="D817" s="65">
        <v>163</v>
      </c>
      <c r="E817" s="65" t="s">
        <v>647</v>
      </c>
      <c r="F817" s="64" t="s">
        <v>648</v>
      </c>
      <c r="G817" s="64" t="s">
        <v>614</v>
      </c>
      <c r="H817" s="64">
        <v>1</v>
      </c>
      <c r="I817" s="65">
        <v>2934000</v>
      </c>
      <c r="J817" s="107" t="s">
        <v>2156</v>
      </c>
    </row>
    <row r="818" spans="1:10" ht="34.5">
      <c r="A818" s="63"/>
      <c r="B818" s="64" t="s">
        <v>2158</v>
      </c>
      <c r="C818" s="64">
        <v>266269</v>
      </c>
      <c r="D818" s="65">
        <v>163</v>
      </c>
      <c r="E818" s="65" t="s">
        <v>647</v>
      </c>
      <c r="F818" s="64" t="s">
        <v>648</v>
      </c>
      <c r="G818" s="64" t="s">
        <v>614</v>
      </c>
      <c r="H818" s="64">
        <v>1</v>
      </c>
      <c r="I818" s="65">
        <v>2934000</v>
      </c>
      <c r="J818" s="107" t="s">
        <v>2156</v>
      </c>
    </row>
    <row r="819" spans="1:10" ht="34.5">
      <c r="A819" s="63"/>
      <c r="B819" s="64" t="s">
        <v>2159</v>
      </c>
      <c r="C819" s="64">
        <v>266270</v>
      </c>
      <c r="D819" s="65">
        <v>164</v>
      </c>
      <c r="E819" s="65" t="s">
        <v>647</v>
      </c>
      <c r="F819" s="64" t="s">
        <v>648</v>
      </c>
      <c r="G819" s="64" t="s">
        <v>614</v>
      </c>
      <c r="H819" s="64">
        <v>1</v>
      </c>
      <c r="I819" s="65">
        <v>2952000</v>
      </c>
      <c r="J819" s="107" t="s">
        <v>2156</v>
      </c>
    </row>
    <row r="820" spans="1:10" ht="34.5">
      <c r="A820" s="63"/>
      <c r="B820" s="64" t="s">
        <v>2160</v>
      </c>
      <c r="C820" s="64">
        <v>266271</v>
      </c>
      <c r="D820" s="65">
        <v>279</v>
      </c>
      <c r="E820" s="65" t="s">
        <v>647</v>
      </c>
      <c r="F820" s="64" t="s">
        <v>648</v>
      </c>
      <c r="G820" s="64" t="s">
        <v>614</v>
      </c>
      <c r="H820" s="64">
        <v>1</v>
      </c>
      <c r="I820" s="65">
        <v>5022000</v>
      </c>
      <c r="J820" s="107" t="s">
        <v>2156</v>
      </c>
    </row>
    <row r="821" spans="1:10" ht="34.5">
      <c r="A821" s="63"/>
      <c r="B821" s="64" t="s">
        <v>2161</v>
      </c>
      <c r="C821" s="64">
        <v>266272</v>
      </c>
      <c r="D821" s="65">
        <v>278</v>
      </c>
      <c r="E821" s="65" t="s">
        <v>647</v>
      </c>
      <c r="F821" s="64" t="s">
        <v>648</v>
      </c>
      <c r="G821" s="64" t="s">
        <v>614</v>
      </c>
      <c r="H821" s="64">
        <v>1</v>
      </c>
      <c r="I821" s="65">
        <v>5004000</v>
      </c>
      <c r="J821" s="107" t="s">
        <v>2156</v>
      </c>
    </row>
    <row r="822" spans="1:10" ht="34.5">
      <c r="A822" s="63"/>
      <c r="B822" s="64" t="s">
        <v>2162</v>
      </c>
      <c r="C822" s="64">
        <v>266273</v>
      </c>
      <c r="D822" s="65">
        <v>278</v>
      </c>
      <c r="E822" s="65" t="s">
        <v>647</v>
      </c>
      <c r="F822" s="64" t="s">
        <v>648</v>
      </c>
      <c r="G822" s="64" t="s">
        <v>614</v>
      </c>
      <c r="H822" s="64">
        <v>1</v>
      </c>
      <c r="I822" s="65">
        <v>5004000</v>
      </c>
      <c r="J822" s="107" t="s">
        <v>2156</v>
      </c>
    </row>
    <row r="823" spans="1:10" ht="34.5">
      <c r="A823" s="63"/>
      <c r="B823" s="64" t="s">
        <v>2163</v>
      </c>
      <c r="C823" s="64" t="s">
        <v>2164</v>
      </c>
      <c r="D823" s="65">
        <v>15310</v>
      </c>
      <c r="E823" s="65" t="s">
        <v>647</v>
      </c>
      <c r="F823" s="64" t="s">
        <v>1856</v>
      </c>
      <c r="G823" s="64" t="s">
        <v>286</v>
      </c>
      <c r="H823" s="64">
        <v>9</v>
      </c>
      <c r="I823" s="65">
        <v>57000000</v>
      </c>
      <c r="J823" s="107" t="s">
        <v>1857</v>
      </c>
    </row>
    <row r="824" spans="1:10" ht="17.25">
      <c r="A824" s="63"/>
      <c r="B824" s="64" t="s">
        <v>2165</v>
      </c>
      <c r="C824" s="64" t="s">
        <v>2166</v>
      </c>
      <c r="D824" s="65">
        <v>1537</v>
      </c>
      <c r="E824" s="65" t="s">
        <v>647</v>
      </c>
      <c r="F824" s="64" t="s">
        <v>2167</v>
      </c>
      <c r="G824" s="64" t="s">
        <v>707</v>
      </c>
      <c r="H824" s="64">
        <v>5</v>
      </c>
      <c r="I824" s="65">
        <v>16000000</v>
      </c>
      <c r="J824" s="107" t="s">
        <v>2168</v>
      </c>
    </row>
    <row r="825" spans="1:10" ht="86.25">
      <c r="A825" s="63"/>
      <c r="B825" s="64" t="s">
        <v>2169</v>
      </c>
      <c r="C825" s="64" t="s">
        <v>2170</v>
      </c>
      <c r="D825" s="65">
        <v>2751</v>
      </c>
      <c r="E825" s="65">
        <v>960</v>
      </c>
      <c r="F825" s="64" t="s">
        <v>2171</v>
      </c>
      <c r="G825" s="64" t="s">
        <v>695</v>
      </c>
      <c r="H825" s="64">
        <v>6</v>
      </c>
      <c r="I825" s="65">
        <v>97000000</v>
      </c>
      <c r="J825" s="107" t="s">
        <v>2172</v>
      </c>
    </row>
    <row r="826" spans="1:10" ht="69">
      <c r="A826" s="63"/>
      <c r="B826" s="64" t="s">
        <v>2173</v>
      </c>
      <c r="C826" s="64" t="s">
        <v>2174</v>
      </c>
      <c r="D826" s="65">
        <v>1000</v>
      </c>
      <c r="E826" s="65" t="s">
        <v>647</v>
      </c>
      <c r="F826" s="64" t="s">
        <v>2175</v>
      </c>
      <c r="G826" s="64" t="s">
        <v>695</v>
      </c>
      <c r="H826" s="64">
        <v>5</v>
      </c>
      <c r="I826" s="65">
        <v>35000000</v>
      </c>
      <c r="J826" s="107" t="s">
        <v>2176</v>
      </c>
    </row>
    <row r="827" spans="1:10" ht="51.75">
      <c r="A827" s="63"/>
      <c r="B827" s="64" t="s">
        <v>2177</v>
      </c>
      <c r="C827" s="64" t="s">
        <v>2178</v>
      </c>
      <c r="D827" s="65">
        <v>440.5</v>
      </c>
      <c r="E827" s="65" t="s">
        <v>647</v>
      </c>
      <c r="F827" s="64" t="s">
        <v>794</v>
      </c>
      <c r="G827" s="64" t="s">
        <v>214</v>
      </c>
      <c r="H827" s="64">
        <v>1</v>
      </c>
      <c r="I827" s="65">
        <v>4900000</v>
      </c>
      <c r="J827" s="107" t="s">
        <v>1858</v>
      </c>
    </row>
    <row r="828" spans="1:10" ht="17.25">
      <c r="A828" s="63"/>
      <c r="B828" s="64" t="s">
        <v>2179</v>
      </c>
      <c r="C828" s="64" t="s">
        <v>2180</v>
      </c>
      <c r="D828" s="65">
        <v>251</v>
      </c>
      <c r="E828" s="65" t="s">
        <v>2181</v>
      </c>
      <c r="F828" s="64" t="s">
        <v>1859</v>
      </c>
      <c r="G828" s="64" t="s">
        <v>215</v>
      </c>
      <c r="H828" s="64">
        <v>2</v>
      </c>
      <c r="I828" s="65">
        <v>3070000</v>
      </c>
      <c r="J828" s="107"/>
    </row>
    <row r="829" spans="1:10" ht="51.75">
      <c r="A829" s="63"/>
      <c r="B829" s="64" t="s">
        <v>2182</v>
      </c>
      <c r="C829" s="64" t="s">
        <v>2183</v>
      </c>
      <c r="D829" s="65">
        <v>117.25</v>
      </c>
      <c r="E829" s="65">
        <v>260</v>
      </c>
      <c r="F829" s="64" t="s">
        <v>188</v>
      </c>
      <c r="G829" s="64" t="s">
        <v>229</v>
      </c>
      <c r="H829" s="64">
        <v>3</v>
      </c>
      <c r="I829" s="65">
        <v>8165000</v>
      </c>
      <c r="J829" s="107" t="s">
        <v>1860</v>
      </c>
    </row>
    <row r="830" spans="1:10" ht="69">
      <c r="A830" s="63"/>
      <c r="B830" s="64" t="s">
        <v>2184</v>
      </c>
      <c r="C830" s="64" t="s">
        <v>2185</v>
      </c>
      <c r="D830" s="65">
        <v>886.8</v>
      </c>
      <c r="E830" s="65">
        <v>517.5</v>
      </c>
      <c r="F830" s="64" t="s">
        <v>2186</v>
      </c>
      <c r="G830" s="64" t="s">
        <v>614</v>
      </c>
      <c r="H830" s="64">
        <v>2</v>
      </c>
      <c r="I830" s="65">
        <v>35000000</v>
      </c>
      <c r="J830" s="107" t="s">
        <v>2187</v>
      </c>
    </row>
    <row r="831" spans="1:10" ht="17.25">
      <c r="A831" s="63"/>
      <c r="B831" s="64" t="s">
        <v>2188</v>
      </c>
      <c r="C831" s="64" t="s">
        <v>2189</v>
      </c>
      <c r="D831" s="65">
        <v>300</v>
      </c>
      <c r="E831" s="65">
        <v>230</v>
      </c>
      <c r="F831" s="64" t="s">
        <v>671</v>
      </c>
      <c r="G831" s="64" t="s">
        <v>614</v>
      </c>
      <c r="H831" s="64">
        <v>2</v>
      </c>
      <c r="I831" s="65">
        <v>2442000</v>
      </c>
      <c r="J831" s="107" t="s">
        <v>2190</v>
      </c>
    </row>
    <row r="832" spans="1:10" ht="17.25">
      <c r="A832" s="63"/>
      <c r="B832" s="64" t="s">
        <v>2191</v>
      </c>
      <c r="C832" s="64" t="s">
        <v>2192</v>
      </c>
      <c r="D832" s="65">
        <v>1520</v>
      </c>
      <c r="E832" s="65">
        <v>407</v>
      </c>
      <c r="F832" s="64" t="s">
        <v>2193</v>
      </c>
      <c r="G832" s="64" t="s">
        <v>215</v>
      </c>
      <c r="H832" s="64">
        <v>2</v>
      </c>
      <c r="I832" s="65">
        <v>13924000</v>
      </c>
      <c r="J832" s="107" t="s">
        <v>2022</v>
      </c>
    </row>
    <row r="833" spans="1:10" ht="86.25">
      <c r="A833" s="63"/>
      <c r="B833" s="64" t="s">
        <v>2194</v>
      </c>
      <c r="C833" s="64" t="s">
        <v>2195</v>
      </c>
      <c r="D833" s="65">
        <v>804</v>
      </c>
      <c r="E833" s="65" t="s">
        <v>2196</v>
      </c>
      <c r="F833" s="64" t="s">
        <v>1861</v>
      </c>
      <c r="G833" s="64" t="s">
        <v>215</v>
      </c>
      <c r="H833" s="64">
        <v>2</v>
      </c>
      <c r="I833" s="65">
        <v>7700000</v>
      </c>
      <c r="J833" s="107" t="s">
        <v>1862</v>
      </c>
    </row>
    <row r="834" spans="1:10" ht="17.25">
      <c r="A834" s="63"/>
      <c r="B834" s="64" t="s">
        <v>2023</v>
      </c>
      <c r="C834" s="64" t="s">
        <v>2024</v>
      </c>
      <c r="D834" s="65" t="s">
        <v>647</v>
      </c>
      <c r="E834" s="65" t="s">
        <v>2025</v>
      </c>
      <c r="F834" s="64" t="s">
        <v>2026</v>
      </c>
      <c r="G834" s="64" t="s">
        <v>2027</v>
      </c>
      <c r="H834" s="64">
        <v>3</v>
      </c>
      <c r="I834" s="65">
        <v>3020000</v>
      </c>
      <c r="J834" s="107" t="s">
        <v>2028</v>
      </c>
    </row>
    <row r="835" spans="1:10" ht="17.25">
      <c r="A835" s="63"/>
      <c r="B835" s="64" t="s">
        <v>2198</v>
      </c>
      <c r="C835" s="64" t="s">
        <v>2199</v>
      </c>
      <c r="D835" s="65">
        <v>456</v>
      </c>
      <c r="E835" s="65">
        <v>52</v>
      </c>
      <c r="F835" s="64" t="s">
        <v>671</v>
      </c>
      <c r="G835" s="64" t="s">
        <v>614</v>
      </c>
      <c r="H835" s="64">
        <v>2</v>
      </c>
      <c r="I835" s="65">
        <v>2107000</v>
      </c>
      <c r="J835" s="107" t="s">
        <v>2200</v>
      </c>
    </row>
    <row r="836" spans="1:10" ht="17.25">
      <c r="A836" s="63"/>
      <c r="B836" s="64" t="s">
        <v>2201</v>
      </c>
      <c r="C836" s="64" t="s">
        <v>2202</v>
      </c>
      <c r="D836" s="65">
        <v>864</v>
      </c>
      <c r="E836" s="65" t="s">
        <v>647</v>
      </c>
      <c r="F836" s="64" t="s">
        <v>1348</v>
      </c>
      <c r="G836" s="64" t="s">
        <v>614</v>
      </c>
      <c r="H836" s="64">
        <v>1</v>
      </c>
      <c r="I836" s="65">
        <v>4065000</v>
      </c>
      <c r="J836" s="107" t="s">
        <v>2203</v>
      </c>
    </row>
    <row r="837" spans="1:10" ht="51.75">
      <c r="A837" s="63"/>
      <c r="B837" s="64" t="s">
        <v>2204</v>
      </c>
      <c r="C837" s="64" t="s">
        <v>2205</v>
      </c>
      <c r="D837" s="65">
        <v>537.9</v>
      </c>
      <c r="E837" s="65" t="s">
        <v>647</v>
      </c>
      <c r="F837" s="64" t="s">
        <v>2206</v>
      </c>
      <c r="G837" s="64"/>
      <c r="H837" s="64">
        <v>1</v>
      </c>
      <c r="I837" s="65">
        <v>7680000</v>
      </c>
      <c r="J837" s="107" t="s">
        <v>2207</v>
      </c>
    </row>
    <row r="838" spans="1:10" ht="34.5">
      <c r="A838" s="63"/>
      <c r="B838" s="64" t="s">
        <v>2208</v>
      </c>
      <c r="C838" s="64" t="s">
        <v>2209</v>
      </c>
      <c r="D838" s="65">
        <v>280</v>
      </c>
      <c r="E838" s="65">
        <v>380</v>
      </c>
      <c r="F838" s="64" t="s">
        <v>1863</v>
      </c>
      <c r="G838" s="64" t="s">
        <v>215</v>
      </c>
      <c r="H838" s="64">
        <v>2</v>
      </c>
      <c r="I838" s="65">
        <v>2720000</v>
      </c>
      <c r="J838" s="107" t="s">
        <v>1864</v>
      </c>
    </row>
    <row r="839" spans="1:10" ht="34.5">
      <c r="A839" s="63"/>
      <c r="B839" s="64" t="s">
        <v>2210</v>
      </c>
      <c r="C839" s="64" t="s">
        <v>2211</v>
      </c>
      <c r="D839" s="65">
        <v>837</v>
      </c>
      <c r="E839" s="65" t="s">
        <v>647</v>
      </c>
      <c r="F839" s="64" t="s">
        <v>2212</v>
      </c>
      <c r="G839" s="64" t="s">
        <v>1101</v>
      </c>
      <c r="H839" s="64">
        <v>8</v>
      </c>
      <c r="I839" s="65">
        <v>3400000</v>
      </c>
      <c r="J839" s="107" t="s">
        <v>1454</v>
      </c>
    </row>
    <row r="840" spans="1:10" ht="17.25">
      <c r="A840" s="63"/>
      <c r="B840" s="64" t="s">
        <v>1455</v>
      </c>
      <c r="C840" s="64" t="s">
        <v>1456</v>
      </c>
      <c r="D840" s="65">
        <v>348</v>
      </c>
      <c r="E840" s="65">
        <v>864</v>
      </c>
      <c r="F840" s="64" t="s">
        <v>1865</v>
      </c>
      <c r="G840" s="64" t="s">
        <v>215</v>
      </c>
      <c r="H840" s="64">
        <v>2</v>
      </c>
      <c r="I840" s="65">
        <v>4766000</v>
      </c>
      <c r="J840" s="107" t="s">
        <v>1866</v>
      </c>
    </row>
    <row r="841" spans="1:10" ht="17.25">
      <c r="A841" s="63"/>
      <c r="B841" s="64" t="s">
        <v>1457</v>
      </c>
      <c r="C841" s="64" t="s">
        <v>1867</v>
      </c>
      <c r="D841" s="65">
        <v>100</v>
      </c>
      <c r="E841" s="65">
        <v>151</v>
      </c>
      <c r="F841" s="64" t="s">
        <v>1868</v>
      </c>
      <c r="G841" s="64" t="s">
        <v>215</v>
      </c>
      <c r="H841" s="64">
        <v>2</v>
      </c>
      <c r="I841" s="65">
        <v>1467000</v>
      </c>
      <c r="J841" s="107" t="s">
        <v>1869</v>
      </c>
    </row>
    <row r="842" spans="1:10" ht="51.75">
      <c r="A842" s="63"/>
      <c r="B842" s="64" t="s">
        <v>1458</v>
      </c>
      <c r="C842" s="64">
        <v>279998</v>
      </c>
      <c r="D842" s="65">
        <v>400</v>
      </c>
      <c r="E842" s="65" t="s">
        <v>647</v>
      </c>
      <c r="F842" s="64" t="s">
        <v>617</v>
      </c>
      <c r="G842" s="64" t="s">
        <v>214</v>
      </c>
      <c r="H842" s="64">
        <v>1</v>
      </c>
      <c r="I842" s="65">
        <v>3480000</v>
      </c>
      <c r="J842" s="107" t="s">
        <v>1870</v>
      </c>
    </row>
    <row r="843" spans="1:10" ht="17.25">
      <c r="A843" s="63"/>
      <c r="B843" s="64" t="s">
        <v>1459</v>
      </c>
      <c r="C843" s="64" t="s">
        <v>1871</v>
      </c>
      <c r="D843" s="65">
        <v>300</v>
      </c>
      <c r="E843" s="65" t="s">
        <v>647</v>
      </c>
      <c r="F843" s="64" t="s">
        <v>617</v>
      </c>
      <c r="G843" s="64" t="s">
        <v>214</v>
      </c>
      <c r="H843" s="64">
        <v>1</v>
      </c>
      <c r="I843" s="65">
        <v>1200000</v>
      </c>
      <c r="J843" s="107" t="s">
        <v>1872</v>
      </c>
    </row>
    <row r="844" spans="1:10" ht="17.25">
      <c r="A844" s="63"/>
      <c r="B844" s="64" t="s">
        <v>1460</v>
      </c>
      <c r="C844" s="64" t="s">
        <v>1461</v>
      </c>
      <c r="D844" s="65">
        <v>315</v>
      </c>
      <c r="E844" s="65" t="s">
        <v>647</v>
      </c>
      <c r="F844" s="64" t="s">
        <v>1873</v>
      </c>
      <c r="G844" s="64" t="s">
        <v>215</v>
      </c>
      <c r="H844" s="64">
        <v>2</v>
      </c>
      <c r="I844" s="65">
        <v>1386000</v>
      </c>
      <c r="J844" s="107" t="s">
        <v>1874</v>
      </c>
    </row>
    <row r="845" spans="1:10" ht="17.25">
      <c r="A845" s="63"/>
      <c r="B845" s="64" t="s">
        <v>1462</v>
      </c>
      <c r="C845" s="64" t="s">
        <v>1463</v>
      </c>
      <c r="D845" s="65">
        <v>3401</v>
      </c>
      <c r="E845" s="65" t="s">
        <v>647</v>
      </c>
      <c r="F845" s="64" t="s">
        <v>1464</v>
      </c>
      <c r="G845" s="64" t="s">
        <v>614</v>
      </c>
      <c r="H845" s="64">
        <v>2</v>
      </c>
      <c r="I845" s="65">
        <v>40000000</v>
      </c>
      <c r="J845" s="107" t="s">
        <v>1465</v>
      </c>
    </row>
    <row r="846" spans="1:10" ht="17.25">
      <c r="A846" s="63"/>
      <c r="B846" s="64" t="s">
        <v>1466</v>
      </c>
      <c r="C846" s="64" t="s">
        <v>1467</v>
      </c>
      <c r="D846" s="65">
        <v>1060</v>
      </c>
      <c r="E846" s="65" t="s">
        <v>624</v>
      </c>
      <c r="F846" s="64" t="s">
        <v>617</v>
      </c>
      <c r="G846" s="64" t="s">
        <v>216</v>
      </c>
      <c r="H846" s="64">
        <v>5</v>
      </c>
      <c r="I846" s="65">
        <v>23320000</v>
      </c>
      <c r="J846" s="107" t="s">
        <v>2029</v>
      </c>
    </row>
    <row r="847" spans="1:10" ht="51.75">
      <c r="A847" s="63"/>
      <c r="B847" s="64" t="s">
        <v>1468</v>
      </c>
      <c r="C847" s="64" t="s">
        <v>1469</v>
      </c>
      <c r="D847" s="65">
        <v>566</v>
      </c>
      <c r="E847" s="65">
        <v>292</v>
      </c>
      <c r="F847" s="64" t="s">
        <v>2197</v>
      </c>
      <c r="G847" s="64" t="s">
        <v>614</v>
      </c>
      <c r="H847" s="64">
        <v>2</v>
      </c>
      <c r="I847" s="65">
        <v>11100000</v>
      </c>
      <c r="J847" s="107" t="s">
        <v>1470</v>
      </c>
    </row>
    <row r="848" spans="1:10" ht="69">
      <c r="A848" s="63"/>
      <c r="B848" s="64" t="s">
        <v>1471</v>
      </c>
      <c r="C848" s="64" t="s">
        <v>1472</v>
      </c>
      <c r="D848" s="65">
        <v>1185</v>
      </c>
      <c r="E848" s="65" t="s">
        <v>1473</v>
      </c>
      <c r="F848" s="64" t="s">
        <v>671</v>
      </c>
      <c r="G848" s="64" t="s">
        <v>614</v>
      </c>
      <c r="H848" s="64">
        <v>2</v>
      </c>
      <c r="I848" s="65">
        <v>22750000</v>
      </c>
      <c r="J848" s="107" t="s">
        <v>1474</v>
      </c>
    </row>
    <row r="849" spans="1:10" ht="34.5">
      <c r="A849" s="64"/>
      <c r="B849" s="64" t="s">
        <v>1475</v>
      </c>
      <c r="C849" s="64" t="s">
        <v>1476</v>
      </c>
      <c r="D849" s="65">
        <v>1666</v>
      </c>
      <c r="E849" s="65" t="s">
        <v>647</v>
      </c>
      <c r="F849" s="64" t="s">
        <v>1477</v>
      </c>
      <c r="G849" s="64" t="s">
        <v>695</v>
      </c>
      <c r="H849" s="64">
        <v>5</v>
      </c>
      <c r="I849" s="65">
        <v>65000000</v>
      </c>
      <c r="J849" s="107" t="s">
        <v>1478</v>
      </c>
    </row>
    <row r="850" spans="1:10" ht="34.5">
      <c r="A850" s="64"/>
      <c r="B850" s="64" t="s">
        <v>1479</v>
      </c>
      <c r="C850" s="64" t="s">
        <v>1480</v>
      </c>
      <c r="D850" s="65">
        <v>54</v>
      </c>
      <c r="E850" s="65">
        <v>78.6</v>
      </c>
      <c r="F850" s="64" t="s">
        <v>1481</v>
      </c>
      <c r="G850" s="64" t="s">
        <v>614</v>
      </c>
      <c r="H850" s="64">
        <v>3</v>
      </c>
      <c r="I850" s="65">
        <v>1380000</v>
      </c>
      <c r="J850" s="107" t="s">
        <v>1482</v>
      </c>
    </row>
    <row r="851" spans="1:10" ht="17.25">
      <c r="A851" s="64"/>
      <c r="B851" s="64" t="s">
        <v>1483</v>
      </c>
      <c r="C851" s="64" t="s">
        <v>1484</v>
      </c>
      <c r="D851" s="65">
        <v>54</v>
      </c>
      <c r="E851" s="65">
        <v>78.6</v>
      </c>
      <c r="F851" s="64" t="s">
        <v>1481</v>
      </c>
      <c r="G851" s="64" t="s">
        <v>614</v>
      </c>
      <c r="H851" s="64">
        <v>3</v>
      </c>
      <c r="I851" s="65">
        <v>1380000</v>
      </c>
      <c r="J851" s="107" t="s">
        <v>1485</v>
      </c>
    </row>
    <row r="852" spans="1:10" ht="17.25">
      <c r="A852" s="64"/>
      <c r="B852" s="64" t="s">
        <v>1486</v>
      </c>
      <c r="C852" s="64" t="s">
        <v>1487</v>
      </c>
      <c r="D852" s="65">
        <v>450</v>
      </c>
      <c r="E852" s="65">
        <v>667.7</v>
      </c>
      <c r="F852" s="64" t="s">
        <v>671</v>
      </c>
      <c r="G852" s="64" t="s">
        <v>614</v>
      </c>
      <c r="H852" s="64">
        <v>2</v>
      </c>
      <c r="I852" s="65">
        <v>10749000</v>
      </c>
      <c r="J852" s="107" t="s">
        <v>1488</v>
      </c>
    </row>
    <row r="853" spans="1:10" ht="51.75">
      <c r="A853" s="64"/>
      <c r="B853" s="64" t="s">
        <v>1489</v>
      </c>
      <c r="C853" s="64" t="s">
        <v>1490</v>
      </c>
      <c r="D853" s="65">
        <v>721</v>
      </c>
      <c r="E853" s="65" t="s">
        <v>647</v>
      </c>
      <c r="F853" s="64" t="s">
        <v>648</v>
      </c>
      <c r="G853" s="64" t="s">
        <v>614</v>
      </c>
      <c r="H853" s="64">
        <v>1</v>
      </c>
      <c r="I853" s="65">
        <v>1515000</v>
      </c>
      <c r="J853" s="107" t="s">
        <v>1491</v>
      </c>
    </row>
    <row r="854" spans="1:10" ht="34.5">
      <c r="A854" s="64"/>
      <c r="B854" s="64" t="s">
        <v>1492</v>
      </c>
      <c r="C854" s="64" t="s">
        <v>1493</v>
      </c>
      <c r="D854" s="65">
        <v>2116</v>
      </c>
      <c r="E854" s="65">
        <v>2030</v>
      </c>
      <c r="F854" s="64" t="s">
        <v>1494</v>
      </c>
      <c r="G854" s="64" t="s">
        <v>2030</v>
      </c>
      <c r="H854" s="64">
        <v>9</v>
      </c>
      <c r="I854" s="65">
        <v>33000000</v>
      </c>
      <c r="J854" s="107" t="s">
        <v>2031</v>
      </c>
    </row>
    <row r="855" spans="1:10" ht="34.5">
      <c r="A855" s="64"/>
      <c r="B855" s="64" t="s">
        <v>1495</v>
      </c>
      <c r="C855" s="64" t="s">
        <v>1496</v>
      </c>
      <c r="D855" s="65">
        <v>884</v>
      </c>
      <c r="E855" s="65" t="s">
        <v>647</v>
      </c>
      <c r="F855" s="64" t="s">
        <v>648</v>
      </c>
      <c r="G855" s="64" t="s">
        <v>614</v>
      </c>
      <c r="H855" s="64">
        <v>1</v>
      </c>
      <c r="I855" s="65">
        <v>30940000</v>
      </c>
      <c r="J855" s="107" t="s">
        <v>1497</v>
      </c>
    </row>
    <row r="856" spans="1:10" ht="51.75">
      <c r="A856" s="64"/>
      <c r="B856" s="64" t="s">
        <v>1407</v>
      </c>
      <c r="C856" s="64" t="s">
        <v>1875</v>
      </c>
      <c r="D856" s="76">
        <v>450</v>
      </c>
      <c r="E856" s="65" t="s">
        <v>647</v>
      </c>
      <c r="F856" s="64" t="s">
        <v>984</v>
      </c>
      <c r="G856" s="64" t="s">
        <v>214</v>
      </c>
      <c r="H856" s="64">
        <v>1</v>
      </c>
      <c r="I856" s="65">
        <v>3600000</v>
      </c>
      <c r="J856" s="107" t="s">
        <v>1876</v>
      </c>
    </row>
    <row r="857" spans="1:10" ht="103.5">
      <c r="A857" s="64"/>
      <c r="B857" s="64" t="s">
        <v>1408</v>
      </c>
      <c r="C857" s="64" t="s">
        <v>1409</v>
      </c>
      <c r="D857" s="65">
        <v>2008</v>
      </c>
      <c r="E857" s="65">
        <v>148</v>
      </c>
      <c r="F857" s="64" t="s">
        <v>1410</v>
      </c>
      <c r="G857" s="64" t="s">
        <v>695</v>
      </c>
      <c r="H857" s="64">
        <v>6</v>
      </c>
      <c r="I857" s="65">
        <v>48000000</v>
      </c>
      <c r="J857" s="107" t="s">
        <v>1411</v>
      </c>
    </row>
    <row r="858" spans="1:10" ht="34.5">
      <c r="A858" s="64"/>
      <c r="B858" s="64" t="s">
        <v>1412</v>
      </c>
      <c r="C858" s="64" t="s">
        <v>1413</v>
      </c>
      <c r="D858" s="65">
        <v>303.93</v>
      </c>
      <c r="E858" s="65">
        <v>479</v>
      </c>
      <c r="F858" s="64" t="s">
        <v>1414</v>
      </c>
      <c r="G858" s="64" t="s">
        <v>614</v>
      </c>
      <c r="H858" s="64">
        <v>2</v>
      </c>
      <c r="I858" s="65">
        <v>6405000</v>
      </c>
      <c r="J858" s="107" t="s">
        <v>1415</v>
      </c>
    </row>
    <row r="859" spans="1:10" ht="51.75">
      <c r="A859" s="66"/>
      <c r="B859" s="64" t="s">
        <v>1416</v>
      </c>
      <c r="C859" s="64" t="s">
        <v>1417</v>
      </c>
      <c r="D859" s="65">
        <v>291</v>
      </c>
      <c r="E859" s="65" t="s">
        <v>647</v>
      </c>
      <c r="F859" s="64" t="s">
        <v>648</v>
      </c>
      <c r="G859" s="64" t="s">
        <v>614</v>
      </c>
      <c r="H859" s="64">
        <v>1</v>
      </c>
      <c r="I859" s="65">
        <v>582000</v>
      </c>
      <c r="J859" s="107" t="s">
        <v>1418</v>
      </c>
    </row>
    <row r="860" spans="1:10" ht="34.5">
      <c r="A860" s="66"/>
      <c r="B860" s="64" t="s">
        <v>1877</v>
      </c>
      <c r="C860" s="64">
        <v>222029</v>
      </c>
      <c r="D860" s="65">
        <v>544</v>
      </c>
      <c r="E860" s="65" t="s">
        <v>647</v>
      </c>
      <c r="F860" s="64" t="s">
        <v>648</v>
      </c>
      <c r="G860" s="64" t="s">
        <v>614</v>
      </c>
      <c r="H860" s="64">
        <v>1</v>
      </c>
      <c r="I860" s="65">
        <v>1958000</v>
      </c>
      <c r="J860" s="107" t="s">
        <v>1419</v>
      </c>
    </row>
    <row r="861" spans="1:10" ht="17.25">
      <c r="A861" s="66"/>
      <c r="B861" s="66" t="s">
        <v>1420</v>
      </c>
      <c r="C861" s="64" t="s">
        <v>1421</v>
      </c>
      <c r="D861" s="65" t="s">
        <v>624</v>
      </c>
      <c r="E861" s="98">
        <v>907.315</v>
      </c>
      <c r="F861" s="64" t="s">
        <v>539</v>
      </c>
      <c r="G861" s="64" t="s">
        <v>228</v>
      </c>
      <c r="H861" s="64">
        <v>7</v>
      </c>
      <c r="I861" s="65">
        <v>41000000</v>
      </c>
      <c r="J861" s="107" t="s">
        <v>2032</v>
      </c>
    </row>
    <row r="862" spans="1:10" ht="17.25">
      <c r="A862" s="66"/>
      <c r="B862" s="66" t="s">
        <v>2033</v>
      </c>
      <c r="C862" s="64" t="s">
        <v>2034</v>
      </c>
      <c r="D862" s="65" t="s">
        <v>624</v>
      </c>
      <c r="E862" s="99">
        <v>97.28</v>
      </c>
      <c r="F862" s="64" t="s">
        <v>539</v>
      </c>
      <c r="G862" s="64" t="s">
        <v>2245</v>
      </c>
      <c r="H862" s="64">
        <v>3</v>
      </c>
      <c r="I862" s="65">
        <v>4380000</v>
      </c>
      <c r="J862" s="107" t="s">
        <v>2035</v>
      </c>
    </row>
    <row r="863" spans="1:10" ht="17.25">
      <c r="A863" s="66"/>
      <c r="B863" s="66" t="s">
        <v>2036</v>
      </c>
      <c r="C863" s="64" t="s">
        <v>2037</v>
      </c>
      <c r="D863" s="65" t="s">
        <v>624</v>
      </c>
      <c r="E863" s="99">
        <v>93.3</v>
      </c>
      <c r="F863" s="64" t="s">
        <v>539</v>
      </c>
      <c r="G863" s="64" t="s">
        <v>2245</v>
      </c>
      <c r="H863" s="64">
        <v>3</v>
      </c>
      <c r="I863" s="65">
        <v>4200000</v>
      </c>
      <c r="J863" s="107" t="s">
        <v>2035</v>
      </c>
    </row>
    <row r="864" spans="1:10" ht="17.25">
      <c r="A864" s="66"/>
      <c r="B864" s="66" t="s">
        <v>2038</v>
      </c>
      <c r="C864" s="64" t="s">
        <v>2039</v>
      </c>
      <c r="D864" s="65" t="s">
        <v>624</v>
      </c>
      <c r="E864" s="99">
        <v>97.51</v>
      </c>
      <c r="F864" s="64" t="s">
        <v>539</v>
      </c>
      <c r="G864" s="64" t="s">
        <v>2245</v>
      </c>
      <c r="H864" s="64">
        <v>3</v>
      </c>
      <c r="I864" s="65">
        <v>4390000</v>
      </c>
      <c r="J864" s="107" t="s">
        <v>2035</v>
      </c>
    </row>
    <row r="865" spans="1:10" ht="17.25">
      <c r="A865" s="66"/>
      <c r="B865" s="66" t="s">
        <v>2040</v>
      </c>
      <c r="C865" s="64" t="s">
        <v>2041</v>
      </c>
      <c r="D865" s="65" t="s">
        <v>624</v>
      </c>
      <c r="E865" s="99">
        <v>97.28</v>
      </c>
      <c r="F865" s="64" t="s">
        <v>539</v>
      </c>
      <c r="G865" s="64" t="s">
        <v>2245</v>
      </c>
      <c r="H865" s="64">
        <v>3</v>
      </c>
      <c r="I865" s="65">
        <v>4380000</v>
      </c>
      <c r="J865" s="107" t="s">
        <v>2035</v>
      </c>
    </row>
    <row r="866" spans="1:10" ht="17.25">
      <c r="A866" s="66"/>
      <c r="B866" s="66" t="s">
        <v>2042</v>
      </c>
      <c r="C866" s="64" t="s">
        <v>2043</v>
      </c>
      <c r="D866" s="65" t="s">
        <v>624</v>
      </c>
      <c r="E866" s="99">
        <v>97.51</v>
      </c>
      <c r="F866" s="64" t="s">
        <v>539</v>
      </c>
      <c r="G866" s="64" t="s">
        <v>2245</v>
      </c>
      <c r="H866" s="64">
        <v>3</v>
      </c>
      <c r="I866" s="65">
        <v>4390000</v>
      </c>
      <c r="J866" s="107" t="s">
        <v>2035</v>
      </c>
    </row>
    <row r="867" spans="1:10" ht="86.25">
      <c r="A867" s="66"/>
      <c r="B867" s="66" t="s">
        <v>1422</v>
      </c>
      <c r="C867" s="64" t="s">
        <v>1423</v>
      </c>
      <c r="D867" s="65">
        <v>201.36</v>
      </c>
      <c r="E867" s="65" t="s">
        <v>647</v>
      </c>
      <c r="F867" s="64" t="s">
        <v>1498</v>
      </c>
      <c r="G867" s="64" t="s">
        <v>215</v>
      </c>
      <c r="H867" s="64">
        <v>2</v>
      </c>
      <c r="I867" s="65">
        <v>3020000</v>
      </c>
      <c r="J867" s="91" t="s">
        <v>1878</v>
      </c>
    </row>
    <row r="868" spans="1:10" ht="34.5">
      <c r="A868" s="66"/>
      <c r="B868" s="66" t="s">
        <v>381</v>
      </c>
      <c r="C868" s="64" t="s">
        <v>1499</v>
      </c>
      <c r="D868" s="65">
        <v>280</v>
      </c>
      <c r="E868" s="65">
        <v>500</v>
      </c>
      <c r="F868" s="64" t="s">
        <v>1500</v>
      </c>
      <c r="G868" s="64" t="s">
        <v>695</v>
      </c>
      <c r="H868" s="64">
        <v>6</v>
      </c>
      <c r="I868" s="65">
        <v>7360000</v>
      </c>
      <c r="J868" s="107" t="s">
        <v>1501</v>
      </c>
    </row>
    <row r="869" spans="1:10" ht="34.5">
      <c r="A869" s="66"/>
      <c r="B869" s="66" t="s">
        <v>1502</v>
      </c>
      <c r="C869" s="64" t="s">
        <v>1503</v>
      </c>
      <c r="D869" s="65">
        <v>499.5</v>
      </c>
      <c r="E869" s="65" t="s">
        <v>647</v>
      </c>
      <c r="F869" s="64" t="s">
        <v>794</v>
      </c>
      <c r="G869" s="64" t="s">
        <v>614</v>
      </c>
      <c r="H869" s="64">
        <v>1</v>
      </c>
      <c r="I869" s="65">
        <v>3497000</v>
      </c>
      <c r="J869" s="107" t="s">
        <v>1504</v>
      </c>
    </row>
    <row r="870" spans="1:10" ht="69">
      <c r="A870" s="66"/>
      <c r="B870" s="66" t="s">
        <v>1505</v>
      </c>
      <c r="C870" s="64" t="s">
        <v>1506</v>
      </c>
      <c r="D870" s="65">
        <v>2946</v>
      </c>
      <c r="E870" s="65" t="s">
        <v>647</v>
      </c>
      <c r="F870" s="64" t="s">
        <v>1507</v>
      </c>
      <c r="G870" s="64" t="s">
        <v>1508</v>
      </c>
      <c r="H870" s="64">
        <v>9</v>
      </c>
      <c r="I870" s="65">
        <v>62096000</v>
      </c>
      <c r="J870" s="107" t="s">
        <v>1509</v>
      </c>
    </row>
    <row r="871" spans="1:10" ht="17.25">
      <c r="A871" s="66"/>
      <c r="B871" s="66" t="s">
        <v>1510</v>
      </c>
      <c r="C871" s="64" t="s">
        <v>1511</v>
      </c>
      <c r="D871" s="65">
        <v>1449.7</v>
      </c>
      <c r="E871" s="65">
        <v>559</v>
      </c>
      <c r="F871" s="64" t="s">
        <v>1832</v>
      </c>
      <c r="G871" s="64" t="s">
        <v>215</v>
      </c>
      <c r="H871" s="64">
        <v>2</v>
      </c>
      <c r="I871" s="65">
        <v>29420000</v>
      </c>
      <c r="J871" s="107"/>
    </row>
    <row r="872" spans="1:10" ht="86.25">
      <c r="A872" s="66"/>
      <c r="B872" s="66" t="s">
        <v>1512</v>
      </c>
      <c r="C872" s="64" t="s">
        <v>1513</v>
      </c>
      <c r="D872" s="65">
        <v>439.2</v>
      </c>
      <c r="E872" s="65" t="s">
        <v>647</v>
      </c>
      <c r="F872" s="64" t="s">
        <v>1348</v>
      </c>
      <c r="G872" s="64" t="s">
        <v>614</v>
      </c>
      <c r="H872" s="64">
        <v>1</v>
      </c>
      <c r="I872" s="65">
        <v>1320000</v>
      </c>
      <c r="J872" s="107" t="s">
        <v>1514</v>
      </c>
    </row>
    <row r="873" spans="1:10" ht="51.75">
      <c r="A873" s="66"/>
      <c r="B873" s="66" t="s">
        <v>1515</v>
      </c>
      <c r="C873" s="64" t="s">
        <v>1516</v>
      </c>
      <c r="D873" s="65">
        <v>900</v>
      </c>
      <c r="E873" s="65">
        <v>261</v>
      </c>
      <c r="F873" s="64" t="s">
        <v>213</v>
      </c>
      <c r="G873" s="64" t="s">
        <v>614</v>
      </c>
      <c r="H873" s="64">
        <v>2</v>
      </c>
      <c r="I873" s="65">
        <v>21217000</v>
      </c>
      <c r="J873" s="107" t="s">
        <v>9</v>
      </c>
    </row>
    <row r="874" spans="1:10" ht="17.25">
      <c r="A874" s="66"/>
      <c r="B874" s="35" t="s">
        <v>1451</v>
      </c>
      <c r="C874" s="64" t="s">
        <v>1452</v>
      </c>
      <c r="D874" s="65">
        <v>671</v>
      </c>
      <c r="E874" s="65" t="s">
        <v>647</v>
      </c>
      <c r="F874" s="64" t="s">
        <v>648</v>
      </c>
      <c r="G874" s="64" t="s">
        <v>614</v>
      </c>
      <c r="H874" s="64">
        <v>1</v>
      </c>
      <c r="I874" s="65">
        <v>3355000</v>
      </c>
      <c r="J874" s="107" t="s">
        <v>1453</v>
      </c>
    </row>
    <row r="875" spans="1:10" ht="17.25">
      <c r="A875" s="66"/>
      <c r="B875" s="35" t="s">
        <v>2044</v>
      </c>
      <c r="C875" s="64" t="s">
        <v>2045</v>
      </c>
      <c r="D875" s="65" t="s">
        <v>647</v>
      </c>
      <c r="E875" s="65">
        <v>41.48</v>
      </c>
      <c r="F875" s="64" t="s">
        <v>1086</v>
      </c>
      <c r="G875" s="64" t="s">
        <v>614</v>
      </c>
      <c r="H875" s="64">
        <v>3</v>
      </c>
      <c r="I875" s="65">
        <v>875000</v>
      </c>
      <c r="J875" s="107" t="s">
        <v>2046</v>
      </c>
    </row>
    <row r="876" spans="1:10" ht="17.25">
      <c r="A876" s="66"/>
      <c r="B876" s="35" t="s">
        <v>853</v>
      </c>
      <c r="C876" s="64" t="s">
        <v>854</v>
      </c>
      <c r="D876" s="65">
        <v>472.5</v>
      </c>
      <c r="E876" s="65" t="s">
        <v>855</v>
      </c>
      <c r="F876" s="64" t="s">
        <v>856</v>
      </c>
      <c r="G876" s="64" t="s">
        <v>681</v>
      </c>
      <c r="H876" s="64">
        <v>9</v>
      </c>
      <c r="I876" s="65">
        <v>12500000</v>
      </c>
      <c r="J876" s="107"/>
    </row>
    <row r="877" spans="1:10" ht="17.25">
      <c r="A877" s="66"/>
      <c r="B877" s="35" t="s">
        <v>2047</v>
      </c>
      <c r="C877" s="64" t="s">
        <v>2048</v>
      </c>
      <c r="D877" s="65" t="s">
        <v>647</v>
      </c>
      <c r="E877" s="65">
        <v>47.88</v>
      </c>
      <c r="F877" s="64" t="s">
        <v>1086</v>
      </c>
      <c r="G877" s="64" t="s">
        <v>614</v>
      </c>
      <c r="H877" s="64">
        <v>3</v>
      </c>
      <c r="I877" s="65">
        <v>1060000</v>
      </c>
      <c r="J877" s="107" t="s">
        <v>1135</v>
      </c>
    </row>
    <row r="878" spans="1:10" ht="17.25">
      <c r="A878" s="66"/>
      <c r="B878" s="35" t="s">
        <v>857</v>
      </c>
      <c r="C878" s="64" t="s">
        <v>858</v>
      </c>
      <c r="D878" s="65">
        <v>600.9</v>
      </c>
      <c r="E878" s="65" t="s">
        <v>647</v>
      </c>
      <c r="F878" s="64" t="s">
        <v>569</v>
      </c>
      <c r="G878" s="64" t="s">
        <v>614</v>
      </c>
      <c r="H878" s="64">
        <v>1</v>
      </c>
      <c r="I878" s="65">
        <v>8111000</v>
      </c>
      <c r="J878" s="107" t="s">
        <v>859</v>
      </c>
    </row>
    <row r="879" spans="1:10" ht="34.5">
      <c r="A879" s="66"/>
      <c r="B879" s="35" t="s">
        <v>860</v>
      </c>
      <c r="C879" s="64" t="s">
        <v>861</v>
      </c>
      <c r="D879" s="65">
        <v>486</v>
      </c>
      <c r="E879" s="65">
        <v>426</v>
      </c>
      <c r="F879" s="64" t="s">
        <v>110</v>
      </c>
      <c r="G879" s="64" t="s">
        <v>215</v>
      </c>
      <c r="H879" s="64">
        <v>2</v>
      </c>
      <c r="I879" s="65">
        <v>8385000</v>
      </c>
      <c r="J879" s="107" t="s">
        <v>1879</v>
      </c>
    </row>
    <row r="880" spans="1:10" ht="120.75">
      <c r="A880" s="67"/>
      <c r="B880" s="67" t="s">
        <v>862</v>
      </c>
      <c r="C880" s="67" t="s">
        <v>863</v>
      </c>
      <c r="D880" s="68">
        <v>372</v>
      </c>
      <c r="E880" s="68">
        <v>150</v>
      </c>
      <c r="F880" s="67" t="s">
        <v>864</v>
      </c>
      <c r="G880" s="67" t="s">
        <v>614</v>
      </c>
      <c r="H880" s="67">
        <v>2</v>
      </c>
      <c r="I880" s="68">
        <v>3000000</v>
      </c>
      <c r="J880" s="109" t="s">
        <v>865</v>
      </c>
    </row>
    <row r="881" spans="1:10" ht="17.25">
      <c r="A881" s="67"/>
      <c r="B881" s="67" t="s">
        <v>2049</v>
      </c>
      <c r="C881" s="67" t="s">
        <v>2050</v>
      </c>
      <c r="D881" s="68" t="s">
        <v>647</v>
      </c>
      <c r="E881" s="68" t="s">
        <v>2051</v>
      </c>
      <c r="F881" s="67" t="s">
        <v>2052</v>
      </c>
      <c r="G881" s="67" t="s">
        <v>614</v>
      </c>
      <c r="H881" s="67">
        <v>3</v>
      </c>
      <c r="I881" s="68">
        <v>3860000</v>
      </c>
      <c r="J881" s="109"/>
    </row>
    <row r="882" spans="1:10" ht="17.25">
      <c r="A882" s="67"/>
      <c r="B882" s="67" t="s">
        <v>1</v>
      </c>
      <c r="C882" s="67" t="s">
        <v>2</v>
      </c>
      <c r="D882" s="68">
        <v>343</v>
      </c>
      <c r="E882" s="68" t="s">
        <v>624</v>
      </c>
      <c r="F882" s="67" t="s">
        <v>794</v>
      </c>
      <c r="G882" s="67" t="s">
        <v>214</v>
      </c>
      <c r="H882" s="67">
        <v>1</v>
      </c>
      <c r="I882" s="68">
        <v>1305000</v>
      </c>
      <c r="J882" s="109" t="s">
        <v>2053</v>
      </c>
    </row>
    <row r="883" spans="1:10" ht="34.5">
      <c r="A883" s="67"/>
      <c r="B883" s="67" t="s">
        <v>3</v>
      </c>
      <c r="C883" s="67" t="s">
        <v>4</v>
      </c>
      <c r="D883" s="68">
        <v>708</v>
      </c>
      <c r="E883" s="68" t="s">
        <v>5</v>
      </c>
      <c r="F883" s="67" t="s">
        <v>6</v>
      </c>
      <c r="G883" s="67" t="s">
        <v>695</v>
      </c>
      <c r="H883" s="67">
        <v>9</v>
      </c>
      <c r="I883" s="68">
        <v>15150000</v>
      </c>
      <c r="J883" s="109" t="s">
        <v>7</v>
      </c>
    </row>
    <row r="884" spans="1:10" ht="51.75">
      <c r="A884" s="67"/>
      <c r="B884" s="67" t="s">
        <v>8</v>
      </c>
      <c r="C884" s="67" t="s">
        <v>41</v>
      </c>
      <c r="D884" s="68">
        <v>672</v>
      </c>
      <c r="E884" s="68">
        <v>1764</v>
      </c>
      <c r="F884" s="67" t="s">
        <v>42</v>
      </c>
      <c r="G884" s="67" t="s">
        <v>695</v>
      </c>
      <c r="H884" s="67"/>
      <c r="I884" s="68">
        <v>13000000</v>
      </c>
      <c r="J884" s="109" t="s">
        <v>43</v>
      </c>
    </row>
    <row r="885" spans="1:10" ht="69">
      <c r="A885" s="67"/>
      <c r="B885" s="67" t="s">
        <v>44</v>
      </c>
      <c r="C885" s="67" t="s">
        <v>45</v>
      </c>
      <c r="D885" s="68">
        <v>406</v>
      </c>
      <c r="E885" s="68">
        <v>339</v>
      </c>
      <c r="F885" s="67" t="s">
        <v>46</v>
      </c>
      <c r="G885" s="67" t="s">
        <v>681</v>
      </c>
      <c r="H885" s="67"/>
      <c r="I885" s="68">
        <v>11000000</v>
      </c>
      <c r="J885" s="109" t="s">
        <v>47</v>
      </c>
    </row>
    <row r="886" spans="1:10" ht="17.25">
      <c r="A886" s="67"/>
      <c r="B886" s="67" t="s">
        <v>48</v>
      </c>
      <c r="C886" s="67" t="s">
        <v>49</v>
      </c>
      <c r="D886" s="68">
        <v>159</v>
      </c>
      <c r="E886" s="68">
        <v>242</v>
      </c>
      <c r="F886" s="67" t="s">
        <v>213</v>
      </c>
      <c r="G886" s="67" t="s">
        <v>614</v>
      </c>
      <c r="H886" s="67"/>
      <c r="I886" s="68">
        <v>3500000</v>
      </c>
      <c r="J886" s="109" t="s">
        <v>50</v>
      </c>
    </row>
    <row r="887" spans="1:10" ht="34.5">
      <c r="A887" s="67"/>
      <c r="B887" s="67" t="s">
        <v>51</v>
      </c>
      <c r="C887" s="67" t="s">
        <v>52</v>
      </c>
      <c r="D887" s="68">
        <v>795</v>
      </c>
      <c r="E887" s="68" t="s">
        <v>647</v>
      </c>
      <c r="F887" s="67" t="s">
        <v>648</v>
      </c>
      <c r="G887" s="67" t="s">
        <v>614</v>
      </c>
      <c r="H887" s="67">
        <v>1</v>
      </c>
      <c r="I887" s="68">
        <v>3000000</v>
      </c>
      <c r="J887" s="109" t="s">
        <v>53</v>
      </c>
    </row>
    <row r="888" spans="1:10" ht="34.5">
      <c r="A888" s="67"/>
      <c r="B888" s="67" t="s">
        <v>54</v>
      </c>
      <c r="C888" s="67" t="s">
        <v>55</v>
      </c>
      <c r="D888" s="68">
        <v>450</v>
      </c>
      <c r="E888" s="68" t="s">
        <v>647</v>
      </c>
      <c r="F888" s="67" t="s">
        <v>56</v>
      </c>
      <c r="G888" s="67" t="s">
        <v>681</v>
      </c>
      <c r="H888" s="67">
        <v>9</v>
      </c>
      <c r="I888" s="68">
        <v>11000000</v>
      </c>
      <c r="J888" s="109" t="s">
        <v>1558</v>
      </c>
    </row>
    <row r="889" spans="1:10" ht="17.25">
      <c r="A889" s="67"/>
      <c r="B889" s="67" t="s">
        <v>1559</v>
      </c>
      <c r="C889" s="67">
        <v>374055</v>
      </c>
      <c r="D889" s="68">
        <v>1862</v>
      </c>
      <c r="E889" s="68" t="s">
        <v>1560</v>
      </c>
      <c r="F889" s="67" t="s">
        <v>1561</v>
      </c>
      <c r="G889" s="67" t="s">
        <v>707</v>
      </c>
      <c r="H889" s="67"/>
      <c r="I889" s="68">
        <v>14000000</v>
      </c>
      <c r="J889" s="109" t="s">
        <v>1562</v>
      </c>
    </row>
    <row r="890" spans="1:10" ht="51.75">
      <c r="A890" s="67"/>
      <c r="B890" s="67" t="s">
        <v>1563</v>
      </c>
      <c r="C890" s="67" t="s">
        <v>1564</v>
      </c>
      <c r="D890" s="68">
        <v>748</v>
      </c>
      <c r="E890" s="68" t="s">
        <v>1565</v>
      </c>
      <c r="F890" s="67" t="s">
        <v>1566</v>
      </c>
      <c r="G890" s="67" t="s">
        <v>695</v>
      </c>
      <c r="H890" s="67">
        <v>6</v>
      </c>
      <c r="I890" s="68">
        <v>21125000</v>
      </c>
      <c r="J890" s="109" t="s">
        <v>1567</v>
      </c>
    </row>
    <row r="891" spans="1:10" ht="34.5">
      <c r="A891" s="67"/>
      <c r="B891" s="69" t="s">
        <v>1597</v>
      </c>
      <c r="C891" s="67" t="s">
        <v>1598</v>
      </c>
      <c r="D891" s="70">
        <v>120</v>
      </c>
      <c r="E891" s="70">
        <v>65</v>
      </c>
      <c r="F891" s="69" t="s">
        <v>2054</v>
      </c>
      <c r="G891" s="69" t="s">
        <v>215</v>
      </c>
      <c r="H891" s="69">
        <v>2</v>
      </c>
      <c r="I891" s="70">
        <v>915000</v>
      </c>
      <c r="J891" s="110" t="s">
        <v>2055</v>
      </c>
    </row>
    <row r="892" spans="1:10" ht="17.25">
      <c r="A892" s="67"/>
      <c r="B892" s="69" t="s">
        <v>1569</v>
      </c>
      <c r="C892" s="67" t="s">
        <v>1570</v>
      </c>
      <c r="D892" s="70">
        <v>563</v>
      </c>
      <c r="E892" s="70" t="s">
        <v>647</v>
      </c>
      <c r="F892" s="69" t="s">
        <v>1571</v>
      </c>
      <c r="G892" s="69" t="s">
        <v>681</v>
      </c>
      <c r="H892" s="69">
        <v>8</v>
      </c>
      <c r="I892" s="70">
        <v>9000000</v>
      </c>
      <c r="J892" s="110" t="s">
        <v>1568</v>
      </c>
    </row>
    <row r="893" spans="1:10" ht="34.5">
      <c r="A893" s="67"/>
      <c r="B893" s="69" t="s">
        <v>1572</v>
      </c>
      <c r="C893" s="67" t="s">
        <v>1573</v>
      </c>
      <c r="D893" s="70">
        <v>706</v>
      </c>
      <c r="E893" s="70">
        <v>520</v>
      </c>
      <c r="F893" s="69" t="s">
        <v>1574</v>
      </c>
      <c r="G893" s="69" t="s">
        <v>1575</v>
      </c>
      <c r="H893" s="69">
        <v>9</v>
      </c>
      <c r="I893" s="70">
        <v>17000000</v>
      </c>
      <c r="J893" s="110" t="s">
        <v>1576</v>
      </c>
    </row>
    <row r="894" spans="1:10" ht="17.25">
      <c r="A894" s="67"/>
      <c r="B894" s="69" t="s">
        <v>1577</v>
      </c>
      <c r="C894" s="67" t="s">
        <v>1578</v>
      </c>
      <c r="D894" s="70">
        <v>1135.7</v>
      </c>
      <c r="E894" s="70">
        <v>471</v>
      </c>
      <c r="F894" s="69" t="s">
        <v>1017</v>
      </c>
      <c r="G894" s="69" t="s">
        <v>215</v>
      </c>
      <c r="H894" s="69">
        <v>2</v>
      </c>
      <c r="I894" s="70">
        <v>32500000</v>
      </c>
      <c r="J894" s="110" t="s">
        <v>1880</v>
      </c>
    </row>
    <row r="895" spans="1:10" ht="51.75">
      <c r="A895" s="67"/>
      <c r="B895" s="69" t="s">
        <v>1579</v>
      </c>
      <c r="C895" s="67" t="s">
        <v>1580</v>
      </c>
      <c r="D895" s="70">
        <v>122</v>
      </c>
      <c r="E895" s="70">
        <v>95</v>
      </c>
      <c r="F895" s="69" t="s">
        <v>1581</v>
      </c>
      <c r="G895" s="69" t="s">
        <v>614</v>
      </c>
      <c r="H895" s="69">
        <v>2</v>
      </c>
      <c r="I895" s="70">
        <v>1240000</v>
      </c>
      <c r="J895" s="110" t="s">
        <v>2056</v>
      </c>
    </row>
    <row r="896" spans="1:10" ht="51.75">
      <c r="A896" s="67"/>
      <c r="B896" s="69" t="s">
        <v>1582</v>
      </c>
      <c r="C896" s="67" t="s">
        <v>1583</v>
      </c>
      <c r="D896" s="70">
        <v>415</v>
      </c>
      <c r="E896" s="70" t="s">
        <v>647</v>
      </c>
      <c r="F896" s="69" t="s">
        <v>617</v>
      </c>
      <c r="G896" s="69" t="s">
        <v>614</v>
      </c>
      <c r="H896" s="69">
        <v>1</v>
      </c>
      <c r="I896" s="70">
        <v>2500000</v>
      </c>
      <c r="J896" s="110" t="s">
        <v>1584</v>
      </c>
    </row>
    <row r="897" spans="1:10" ht="51.75">
      <c r="A897" s="67"/>
      <c r="B897" s="69" t="s">
        <v>1585</v>
      </c>
      <c r="C897" s="67" t="s">
        <v>1586</v>
      </c>
      <c r="D897" s="70">
        <v>600</v>
      </c>
      <c r="E897" s="70" t="s">
        <v>647</v>
      </c>
      <c r="F897" s="69" t="s">
        <v>794</v>
      </c>
      <c r="G897" s="69" t="s">
        <v>614</v>
      </c>
      <c r="H897" s="69">
        <v>1</v>
      </c>
      <c r="I897" s="70">
        <v>3000000</v>
      </c>
      <c r="J897" s="110" t="s">
        <v>1587</v>
      </c>
    </row>
    <row r="898" spans="1:10" ht="17.25">
      <c r="A898" s="67"/>
      <c r="B898" s="69" t="s">
        <v>1588</v>
      </c>
      <c r="C898" s="67" t="s">
        <v>1589</v>
      </c>
      <c r="D898" s="70">
        <v>80</v>
      </c>
      <c r="E898" s="70">
        <v>166</v>
      </c>
      <c r="F898" s="69" t="s">
        <v>1353</v>
      </c>
      <c r="G898" s="69" t="s">
        <v>1590</v>
      </c>
      <c r="H898" s="69">
        <v>9</v>
      </c>
      <c r="I898" s="70">
        <v>3500000</v>
      </c>
      <c r="J898" s="110" t="s">
        <v>1591</v>
      </c>
    </row>
    <row r="899" spans="1:10" ht="17.25">
      <c r="A899" s="67"/>
      <c r="B899" s="69" t="s">
        <v>1592</v>
      </c>
      <c r="C899" s="67" t="s">
        <v>1593</v>
      </c>
      <c r="D899" s="70">
        <v>80</v>
      </c>
      <c r="E899" s="70">
        <v>166</v>
      </c>
      <c r="F899" s="69" t="s">
        <v>1353</v>
      </c>
      <c r="G899" s="69" t="s">
        <v>1590</v>
      </c>
      <c r="H899" s="69">
        <v>9</v>
      </c>
      <c r="I899" s="70">
        <v>3500000</v>
      </c>
      <c r="J899" s="110" t="s">
        <v>1591</v>
      </c>
    </row>
    <row r="900" spans="1:10" ht="34.5">
      <c r="A900" s="67"/>
      <c r="B900" s="69" t="s">
        <v>1594</v>
      </c>
      <c r="C900" s="67" t="s">
        <v>1595</v>
      </c>
      <c r="D900" s="70">
        <v>392</v>
      </c>
      <c r="E900" s="70" t="s">
        <v>647</v>
      </c>
      <c r="F900" s="69" t="s">
        <v>1596</v>
      </c>
      <c r="G900" s="69" t="s">
        <v>614</v>
      </c>
      <c r="H900" s="69">
        <v>1</v>
      </c>
      <c r="I900" s="70">
        <v>10000000</v>
      </c>
      <c r="J900" s="110" t="s">
        <v>1167</v>
      </c>
    </row>
    <row r="901" spans="1:10" ht="69">
      <c r="A901" s="67"/>
      <c r="B901" s="69" t="s">
        <v>1599</v>
      </c>
      <c r="C901" s="67" t="s">
        <v>1600</v>
      </c>
      <c r="D901" s="70">
        <v>261</v>
      </c>
      <c r="E901" s="70" t="s">
        <v>647</v>
      </c>
      <c r="F901" s="69" t="s">
        <v>617</v>
      </c>
      <c r="G901" s="69" t="s">
        <v>614</v>
      </c>
      <c r="H901" s="69">
        <v>1</v>
      </c>
      <c r="I901" s="70">
        <v>1350000</v>
      </c>
      <c r="J901" s="110" t="s">
        <v>1601</v>
      </c>
    </row>
    <row r="902" spans="1:10" ht="69">
      <c r="A902" s="67"/>
      <c r="B902" s="69" t="s">
        <v>1602</v>
      </c>
      <c r="C902" s="67" t="s">
        <v>1603</v>
      </c>
      <c r="D902" s="70">
        <v>161</v>
      </c>
      <c r="E902" s="70" t="s">
        <v>647</v>
      </c>
      <c r="F902" s="69" t="s">
        <v>617</v>
      </c>
      <c r="G902" s="69" t="s">
        <v>614</v>
      </c>
      <c r="H902" s="69">
        <v>1</v>
      </c>
      <c r="I902" s="70">
        <v>850000</v>
      </c>
      <c r="J902" s="110" t="s">
        <v>1601</v>
      </c>
    </row>
    <row r="903" spans="1:10" ht="34.5">
      <c r="A903" s="67"/>
      <c r="B903" s="69" t="s">
        <v>1604</v>
      </c>
      <c r="C903" s="67" t="s">
        <v>1605</v>
      </c>
      <c r="D903" s="70">
        <v>400</v>
      </c>
      <c r="E903" s="70">
        <v>186.5</v>
      </c>
      <c r="F903" s="69" t="s">
        <v>2057</v>
      </c>
      <c r="G903" s="69" t="s">
        <v>220</v>
      </c>
      <c r="H903" s="69">
        <v>6</v>
      </c>
      <c r="I903" s="70">
        <v>12000000</v>
      </c>
      <c r="J903" s="110" t="s">
        <v>2058</v>
      </c>
    </row>
    <row r="904" spans="1:10" ht="51.75">
      <c r="A904" s="67"/>
      <c r="B904" s="69" t="s">
        <v>1606</v>
      </c>
      <c r="C904" s="67" t="s">
        <v>1607</v>
      </c>
      <c r="D904" s="70">
        <v>773</v>
      </c>
      <c r="E904" s="70" t="s">
        <v>647</v>
      </c>
      <c r="F904" s="69" t="s">
        <v>1608</v>
      </c>
      <c r="G904" s="69" t="s">
        <v>614</v>
      </c>
      <c r="H904" s="69"/>
      <c r="I904" s="70">
        <v>3100000</v>
      </c>
      <c r="J904" s="110" t="s">
        <v>866</v>
      </c>
    </row>
    <row r="905" spans="1:10" ht="86.25">
      <c r="A905" s="67"/>
      <c r="B905" s="69" t="s">
        <v>867</v>
      </c>
      <c r="C905" s="67" t="s">
        <v>868</v>
      </c>
      <c r="D905" s="70">
        <v>420</v>
      </c>
      <c r="E905" s="70" t="s">
        <v>647</v>
      </c>
      <c r="F905" s="69" t="s">
        <v>869</v>
      </c>
      <c r="G905" s="69" t="s">
        <v>614</v>
      </c>
      <c r="H905" s="69">
        <v>2</v>
      </c>
      <c r="I905" s="70">
        <v>8000000</v>
      </c>
      <c r="J905" s="110" t="s">
        <v>1795</v>
      </c>
    </row>
    <row r="906" spans="1:10" ht="69">
      <c r="A906" s="67"/>
      <c r="B906" s="69" t="s">
        <v>1796</v>
      </c>
      <c r="C906" s="67" t="s">
        <v>1797</v>
      </c>
      <c r="D906" s="70">
        <v>406</v>
      </c>
      <c r="E906" s="70" t="s">
        <v>1798</v>
      </c>
      <c r="F906" s="69" t="s">
        <v>1799</v>
      </c>
      <c r="G906" s="69" t="s">
        <v>614</v>
      </c>
      <c r="H906" s="69">
        <v>2</v>
      </c>
      <c r="I906" s="70">
        <v>6200000</v>
      </c>
      <c r="J906" s="110" t="s">
        <v>1800</v>
      </c>
    </row>
    <row r="907" spans="1:10" ht="34.5">
      <c r="A907" s="67"/>
      <c r="B907" s="69" t="s">
        <v>1801</v>
      </c>
      <c r="C907" s="67" t="s">
        <v>1802</v>
      </c>
      <c r="D907" s="70">
        <v>800</v>
      </c>
      <c r="E907" s="70">
        <v>127</v>
      </c>
      <c r="F907" s="69" t="s">
        <v>1803</v>
      </c>
      <c r="G907" s="69" t="s">
        <v>707</v>
      </c>
      <c r="H907" s="69">
        <v>11</v>
      </c>
      <c r="I907" s="70">
        <v>3370000</v>
      </c>
      <c r="J907" s="110" t="s">
        <v>1804</v>
      </c>
    </row>
    <row r="908" spans="1:10" ht="86.25">
      <c r="A908" s="67"/>
      <c r="B908" s="69" t="s">
        <v>1805</v>
      </c>
      <c r="C908" s="100" t="s">
        <v>1806</v>
      </c>
      <c r="D908" s="101">
        <v>480.1</v>
      </c>
      <c r="E908" s="70" t="s">
        <v>1807</v>
      </c>
      <c r="F908" s="69" t="s">
        <v>1808</v>
      </c>
      <c r="G908" s="69" t="s">
        <v>695</v>
      </c>
      <c r="H908" s="69"/>
      <c r="I908" s="70">
        <v>15500000</v>
      </c>
      <c r="J908" s="110" t="s">
        <v>1809</v>
      </c>
    </row>
    <row r="909" spans="1:10" ht="34.5">
      <c r="A909" s="67"/>
      <c r="B909" s="69" t="s">
        <v>344</v>
      </c>
      <c r="C909" s="67" t="s">
        <v>345</v>
      </c>
      <c r="D909" s="70">
        <v>1795.8</v>
      </c>
      <c r="E909" s="70">
        <v>1288</v>
      </c>
      <c r="F909" s="69" t="s">
        <v>755</v>
      </c>
      <c r="G909" s="69" t="s">
        <v>215</v>
      </c>
      <c r="H909" s="69">
        <v>2</v>
      </c>
      <c r="I909" s="70">
        <v>30000000</v>
      </c>
      <c r="J909" s="110" t="s">
        <v>346</v>
      </c>
    </row>
    <row r="910" spans="1:10" ht="17.25">
      <c r="A910" s="67"/>
      <c r="B910" s="69" t="s">
        <v>347</v>
      </c>
      <c r="C910" s="67" t="s">
        <v>348</v>
      </c>
      <c r="D910" s="70">
        <f>3489+26</f>
        <v>3515</v>
      </c>
      <c r="E910" s="70" t="s">
        <v>647</v>
      </c>
      <c r="F910" s="69" t="s">
        <v>617</v>
      </c>
      <c r="G910" s="69" t="s">
        <v>286</v>
      </c>
      <c r="H910" s="69">
        <v>9</v>
      </c>
      <c r="I910" s="70">
        <v>24000000</v>
      </c>
      <c r="J910" s="110" t="s">
        <v>349</v>
      </c>
    </row>
    <row r="911" spans="1:10" ht="17.25">
      <c r="A911" s="67"/>
      <c r="B911" s="69" t="s">
        <v>350</v>
      </c>
      <c r="C911" s="67" t="s">
        <v>351</v>
      </c>
      <c r="D911" s="70">
        <f>3490+26</f>
        <v>3516</v>
      </c>
      <c r="E911" s="70" t="s">
        <v>647</v>
      </c>
      <c r="F911" s="69" t="s">
        <v>617</v>
      </c>
      <c r="G911" s="69" t="s">
        <v>286</v>
      </c>
      <c r="H911" s="69">
        <v>9</v>
      </c>
      <c r="I911" s="70">
        <v>24000000</v>
      </c>
      <c r="J911" s="110" t="s">
        <v>349</v>
      </c>
    </row>
    <row r="912" spans="1:10" ht="51.75">
      <c r="A912" s="67"/>
      <c r="B912" s="67" t="s">
        <v>352</v>
      </c>
      <c r="C912" s="67" t="s">
        <v>353</v>
      </c>
      <c r="D912" s="68">
        <v>1200</v>
      </c>
      <c r="E912" s="68">
        <v>400</v>
      </c>
      <c r="F912" s="67" t="s">
        <v>755</v>
      </c>
      <c r="G912" s="69" t="s">
        <v>215</v>
      </c>
      <c r="H912" s="67">
        <v>2</v>
      </c>
      <c r="I912" s="68">
        <v>6300000</v>
      </c>
      <c r="J912" s="109" t="s">
        <v>354</v>
      </c>
    </row>
    <row r="913" spans="1:10" s="35" customFormat="1" ht="51.75">
      <c r="A913" s="67"/>
      <c r="B913" s="69" t="s">
        <v>1168</v>
      </c>
      <c r="C913" s="67" t="s">
        <v>1169</v>
      </c>
      <c r="D913" s="70">
        <v>346</v>
      </c>
      <c r="E913" s="70">
        <v>377</v>
      </c>
      <c r="F913" s="35" t="s">
        <v>1017</v>
      </c>
      <c r="G913" s="69" t="s">
        <v>215</v>
      </c>
      <c r="H913" s="69">
        <v>2</v>
      </c>
      <c r="I913" s="70">
        <v>8000000</v>
      </c>
      <c r="J913" s="110" t="s">
        <v>1170</v>
      </c>
    </row>
    <row r="914" spans="1:10" s="35" customFormat="1" ht="51.75">
      <c r="A914" s="67"/>
      <c r="B914" s="69" t="s">
        <v>1910</v>
      </c>
      <c r="C914" s="67" t="s">
        <v>1911</v>
      </c>
      <c r="D914" s="70">
        <v>496</v>
      </c>
      <c r="E914" s="70" t="s">
        <v>1912</v>
      </c>
      <c r="F914" s="69" t="s">
        <v>1913</v>
      </c>
      <c r="G914" s="69" t="s">
        <v>215</v>
      </c>
      <c r="H914" s="69">
        <v>2</v>
      </c>
      <c r="I914" s="70">
        <v>4300000</v>
      </c>
      <c r="J914" s="110" t="s">
        <v>1914</v>
      </c>
    </row>
    <row r="915" spans="1:10" s="35" customFormat="1" ht="17.25">
      <c r="A915" s="67"/>
      <c r="B915" s="69" t="s">
        <v>1915</v>
      </c>
      <c r="C915" s="67" t="s">
        <v>1916</v>
      </c>
      <c r="D915" s="70">
        <v>460</v>
      </c>
      <c r="E915" s="70" t="s">
        <v>647</v>
      </c>
      <c r="F915" s="69" t="s">
        <v>648</v>
      </c>
      <c r="G915" s="69" t="s">
        <v>214</v>
      </c>
      <c r="H915" s="69">
        <v>1</v>
      </c>
      <c r="I915" s="70">
        <v>1850000</v>
      </c>
      <c r="J915" s="110" t="s">
        <v>1568</v>
      </c>
    </row>
    <row r="916" spans="1:10" s="35" customFormat="1" ht="34.5">
      <c r="A916" s="67"/>
      <c r="B916" s="69" t="s">
        <v>1917</v>
      </c>
      <c r="C916" s="67" t="s">
        <v>1918</v>
      </c>
      <c r="D916" s="70">
        <v>161</v>
      </c>
      <c r="E916" s="70" t="s">
        <v>647</v>
      </c>
      <c r="F916" s="69" t="s">
        <v>1919</v>
      </c>
      <c r="G916" s="69" t="s">
        <v>214</v>
      </c>
      <c r="H916" s="69">
        <v>1</v>
      </c>
      <c r="I916" s="70">
        <v>2415000</v>
      </c>
      <c r="J916" s="110" t="s">
        <v>1920</v>
      </c>
    </row>
    <row r="917" spans="1:10" s="35" customFormat="1" ht="34.5">
      <c r="A917" s="67"/>
      <c r="B917" s="69" t="s">
        <v>1921</v>
      </c>
      <c r="C917" s="67" t="s">
        <v>1922</v>
      </c>
      <c r="D917" s="70">
        <v>124</v>
      </c>
      <c r="E917" s="70">
        <v>179.21</v>
      </c>
      <c r="F917" s="69" t="s">
        <v>1923</v>
      </c>
      <c r="G917" s="69" t="s">
        <v>215</v>
      </c>
      <c r="H917" s="69">
        <v>2</v>
      </c>
      <c r="I917" s="70">
        <v>4150000</v>
      </c>
      <c r="J917" s="110" t="s">
        <v>1924</v>
      </c>
    </row>
    <row r="918" spans="1:10" s="35" customFormat="1" ht="51.75">
      <c r="A918" s="67"/>
      <c r="B918" s="69" t="s">
        <v>1925</v>
      </c>
      <c r="C918" s="67" t="s">
        <v>1926</v>
      </c>
      <c r="D918" s="70">
        <v>288</v>
      </c>
      <c r="E918" s="70" t="s">
        <v>1927</v>
      </c>
      <c r="F918" s="69" t="s">
        <v>1928</v>
      </c>
      <c r="G918" s="69" t="s">
        <v>219</v>
      </c>
      <c r="H918" s="69">
        <v>9</v>
      </c>
      <c r="I918" s="70">
        <v>5050000</v>
      </c>
      <c r="J918" s="110" t="s">
        <v>1929</v>
      </c>
    </row>
    <row r="919" spans="2:10" s="56" customFormat="1" ht="34.5">
      <c r="B919" s="35" t="s">
        <v>1881</v>
      </c>
      <c r="C919" s="35" t="s">
        <v>1882</v>
      </c>
      <c r="D919" s="71">
        <v>100.5</v>
      </c>
      <c r="E919" s="35" t="s">
        <v>1883</v>
      </c>
      <c r="F919" s="35" t="s">
        <v>1780</v>
      </c>
      <c r="G919" s="35" t="s">
        <v>215</v>
      </c>
      <c r="H919" s="67">
        <v>2</v>
      </c>
      <c r="I919" s="68">
        <v>3620000</v>
      </c>
      <c r="J919" s="111" t="s">
        <v>1884</v>
      </c>
    </row>
    <row r="920" spans="2:10" s="56" customFormat="1" ht="17.25">
      <c r="B920" s="35" t="s">
        <v>1885</v>
      </c>
      <c r="C920" s="35" t="s">
        <v>1886</v>
      </c>
      <c r="D920" s="71">
        <v>728</v>
      </c>
      <c r="E920" s="35">
        <v>391.01</v>
      </c>
      <c r="F920" s="35" t="s">
        <v>1780</v>
      </c>
      <c r="G920" s="35" t="s">
        <v>215</v>
      </c>
      <c r="H920" s="67">
        <v>2</v>
      </c>
      <c r="I920" s="68">
        <v>4160000</v>
      </c>
      <c r="J920" s="111" t="s">
        <v>362</v>
      </c>
    </row>
    <row r="921" spans="1:10" s="56" customFormat="1" ht="34.5">
      <c r="A921" s="102"/>
      <c r="B921" s="103" t="s">
        <v>1887</v>
      </c>
      <c r="C921" s="35" t="s">
        <v>1888</v>
      </c>
      <c r="D921" s="71">
        <v>205</v>
      </c>
      <c r="E921" s="35" t="s">
        <v>1889</v>
      </c>
      <c r="F921" s="35" t="s">
        <v>1780</v>
      </c>
      <c r="G921" s="35" t="s">
        <v>215</v>
      </c>
      <c r="H921" s="67">
        <v>2</v>
      </c>
      <c r="I921" s="71">
        <v>6900000</v>
      </c>
      <c r="J921" s="111" t="s">
        <v>2059</v>
      </c>
    </row>
    <row r="922" spans="1:10" ht="34.5">
      <c r="A922" s="67"/>
      <c r="B922" s="104" t="s">
        <v>1890</v>
      </c>
      <c r="C922" s="67" t="s">
        <v>1891</v>
      </c>
      <c r="D922" s="70" t="s">
        <v>624</v>
      </c>
      <c r="E922" s="70">
        <v>73.95</v>
      </c>
      <c r="F922" s="69" t="s">
        <v>1892</v>
      </c>
      <c r="G922" s="67" t="s">
        <v>228</v>
      </c>
      <c r="H922" s="67">
        <v>7</v>
      </c>
      <c r="I922" s="70">
        <v>3700000</v>
      </c>
      <c r="J922" s="112" t="s">
        <v>1893</v>
      </c>
    </row>
    <row r="923" spans="1:10" ht="17.25">
      <c r="A923" s="67"/>
      <c r="B923" s="104" t="s">
        <v>1894</v>
      </c>
      <c r="C923" s="67" t="s">
        <v>1895</v>
      </c>
      <c r="D923" s="70" t="s">
        <v>624</v>
      </c>
      <c r="E923" s="70">
        <v>85.38</v>
      </c>
      <c r="F923" s="69" t="s">
        <v>1892</v>
      </c>
      <c r="G923" s="67" t="s">
        <v>228</v>
      </c>
      <c r="H923" s="67">
        <v>7</v>
      </c>
      <c r="I923" s="70">
        <v>3000000</v>
      </c>
      <c r="J923" s="112" t="s">
        <v>1896</v>
      </c>
    </row>
    <row r="924" spans="1:10" ht="17.25">
      <c r="A924" s="67"/>
      <c r="B924" s="104" t="s">
        <v>1897</v>
      </c>
      <c r="C924" s="67" t="s">
        <v>1898</v>
      </c>
      <c r="D924" s="70" t="s">
        <v>624</v>
      </c>
      <c r="E924" s="70">
        <v>94.19</v>
      </c>
      <c r="F924" s="69" t="s">
        <v>1892</v>
      </c>
      <c r="G924" s="67" t="s">
        <v>228</v>
      </c>
      <c r="H924" s="67">
        <v>7</v>
      </c>
      <c r="I924" s="70">
        <v>4300000</v>
      </c>
      <c r="J924" s="112" t="s">
        <v>1896</v>
      </c>
    </row>
    <row r="925" spans="1:10" s="56" customFormat="1" ht="51.75">
      <c r="A925" s="33"/>
      <c r="B925" s="33" t="s">
        <v>2060</v>
      </c>
      <c r="C925" s="33" t="s">
        <v>2061</v>
      </c>
      <c r="D925" s="60">
        <v>240</v>
      </c>
      <c r="E925" s="60" t="s">
        <v>2062</v>
      </c>
      <c r="F925" s="33" t="s">
        <v>2063</v>
      </c>
      <c r="G925" s="33" t="s">
        <v>215</v>
      </c>
      <c r="H925" s="33">
        <v>2</v>
      </c>
      <c r="I925" s="60">
        <v>1400000</v>
      </c>
      <c r="J925" s="31" t="s">
        <v>2064</v>
      </c>
    </row>
    <row r="926" spans="1:10" s="56" customFormat="1" ht="51.75">
      <c r="A926" s="33"/>
      <c r="B926" s="33" t="s">
        <v>2065</v>
      </c>
      <c r="C926" s="33" t="s">
        <v>2066</v>
      </c>
      <c r="D926" s="60">
        <v>405</v>
      </c>
      <c r="E926" s="60" t="s">
        <v>2067</v>
      </c>
      <c r="F926" s="33" t="s">
        <v>2068</v>
      </c>
      <c r="G926" s="33" t="s">
        <v>215</v>
      </c>
      <c r="H926" s="33">
        <v>2</v>
      </c>
      <c r="I926" s="60">
        <v>14500000</v>
      </c>
      <c r="J926" s="31" t="s">
        <v>2069</v>
      </c>
    </row>
    <row r="927" spans="1:10" s="56" customFormat="1" ht="51.75">
      <c r="A927" s="33"/>
      <c r="B927" s="33" t="s">
        <v>2070</v>
      </c>
      <c r="C927" s="33" t="s">
        <v>2071</v>
      </c>
      <c r="D927" s="60">
        <v>425.6</v>
      </c>
      <c r="E927" s="60" t="s">
        <v>624</v>
      </c>
      <c r="F927" s="33" t="s">
        <v>794</v>
      </c>
      <c r="G927" s="33" t="s">
        <v>214</v>
      </c>
      <c r="H927" s="33">
        <v>1</v>
      </c>
      <c r="I927" s="60">
        <v>6385000</v>
      </c>
      <c r="J927" s="31" t="s">
        <v>2072</v>
      </c>
    </row>
    <row r="928" spans="1:10" s="56" customFormat="1" ht="86.25">
      <c r="A928" s="33"/>
      <c r="B928" s="33" t="s">
        <v>2073</v>
      </c>
      <c r="C928" s="33" t="s">
        <v>2074</v>
      </c>
      <c r="D928" s="60">
        <v>405</v>
      </c>
      <c r="E928" s="60" t="s">
        <v>624</v>
      </c>
      <c r="F928" s="33" t="s">
        <v>617</v>
      </c>
      <c r="G928" s="33" t="s">
        <v>216</v>
      </c>
      <c r="H928" s="33">
        <v>5</v>
      </c>
      <c r="I928" s="60">
        <v>12000000</v>
      </c>
      <c r="J928" s="31" t="s">
        <v>2075</v>
      </c>
    </row>
    <row r="929" spans="1:10" s="56" customFormat="1" ht="51.75">
      <c r="A929" s="33"/>
      <c r="B929" s="33" t="s">
        <v>2076</v>
      </c>
      <c r="C929" s="33" t="s">
        <v>2077</v>
      </c>
      <c r="D929" s="60">
        <v>400</v>
      </c>
      <c r="E929" s="60" t="s">
        <v>2078</v>
      </c>
      <c r="F929" s="33" t="s">
        <v>2079</v>
      </c>
      <c r="G929" s="33" t="s">
        <v>215</v>
      </c>
      <c r="H929" s="33">
        <v>2</v>
      </c>
      <c r="I929" s="60">
        <v>3600000</v>
      </c>
      <c r="J929" s="31" t="s">
        <v>2080</v>
      </c>
    </row>
    <row r="930" spans="1:10" s="56" customFormat="1" ht="51.75">
      <c r="A930" s="33"/>
      <c r="B930" s="33" t="s">
        <v>2081</v>
      </c>
      <c r="C930" s="33" t="s">
        <v>2082</v>
      </c>
      <c r="D930" s="60">
        <v>672</v>
      </c>
      <c r="E930" s="60" t="s">
        <v>2083</v>
      </c>
      <c r="F930" s="33" t="s">
        <v>2084</v>
      </c>
      <c r="G930" s="33" t="s">
        <v>215</v>
      </c>
      <c r="H930" s="33">
        <v>2</v>
      </c>
      <c r="I930" s="60">
        <v>7560000</v>
      </c>
      <c r="J930" s="31" t="s">
        <v>2085</v>
      </c>
    </row>
    <row r="931" spans="1:10" ht="17.25">
      <c r="A931" s="36"/>
      <c r="B931" s="86"/>
      <c r="C931" s="86"/>
      <c r="D931" s="85"/>
      <c r="E931" s="85"/>
      <c r="F931" s="86"/>
      <c r="G931" s="86"/>
      <c r="H931" s="86"/>
      <c r="I931" s="85"/>
      <c r="J931" s="62"/>
    </row>
    <row r="932" spans="1:10" s="52" customFormat="1" ht="17.25">
      <c r="A932" s="74"/>
      <c r="B932" s="54" t="s">
        <v>2086</v>
      </c>
      <c r="C932" s="81"/>
      <c r="D932" s="82"/>
      <c r="E932" s="82"/>
      <c r="F932" s="81"/>
      <c r="G932" s="81"/>
      <c r="H932" s="81"/>
      <c r="I932" s="82"/>
      <c r="J932" s="61"/>
    </row>
    <row r="933" spans="1:10" ht="34.5">
      <c r="A933" s="63"/>
      <c r="B933" s="64" t="s">
        <v>2087</v>
      </c>
      <c r="C933" s="64" t="s">
        <v>2088</v>
      </c>
      <c r="D933" s="65" t="s">
        <v>624</v>
      </c>
      <c r="E933" s="65">
        <v>214</v>
      </c>
      <c r="F933" s="64" t="s">
        <v>2089</v>
      </c>
      <c r="G933" s="64" t="s">
        <v>614</v>
      </c>
      <c r="H933" s="64">
        <v>3</v>
      </c>
      <c r="I933" s="65">
        <v>6210000</v>
      </c>
      <c r="J933" s="107" t="s">
        <v>2090</v>
      </c>
    </row>
    <row r="934" spans="1:10" ht="34.5">
      <c r="A934" s="63"/>
      <c r="B934" s="64" t="s">
        <v>2091</v>
      </c>
      <c r="C934" s="64" t="s">
        <v>2092</v>
      </c>
      <c r="D934" s="65" t="s">
        <v>624</v>
      </c>
      <c r="E934" s="65" t="s">
        <v>2093</v>
      </c>
      <c r="F934" s="64" t="s">
        <v>2094</v>
      </c>
      <c r="G934" s="64" t="s">
        <v>2245</v>
      </c>
      <c r="H934" s="64">
        <v>3</v>
      </c>
      <c r="I934" s="65">
        <v>8585000</v>
      </c>
      <c r="J934" s="107" t="s">
        <v>2095</v>
      </c>
    </row>
    <row r="935" spans="1:10" ht="34.5">
      <c r="A935" s="63"/>
      <c r="B935" s="64" t="s">
        <v>2096</v>
      </c>
      <c r="C935" s="64" t="s">
        <v>2097</v>
      </c>
      <c r="D935" s="65" t="s">
        <v>624</v>
      </c>
      <c r="E935" s="65" t="s">
        <v>2093</v>
      </c>
      <c r="F935" s="64" t="s">
        <v>2094</v>
      </c>
      <c r="G935" s="64" t="s">
        <v>2245</v>
      </c>
      <c r="H935" s="64">
        <v>3</v>
      </c>
      <c r="I935" s="65">
        <v>8585000</v>
      </c>
      <c r="J935" s="107" t="s">
        <v>2095</v>
      </c>
    </row>
    <row r="936" spans="1:10" ht="34.5">
      <c r="A936" s="63"/>
      <c r="B936" s="64" t="s">
        <v>2098</v>
      </c>
      <c r="C936" s="64" t="s">
        <v>2099</v>
      </c>
      <c r="D936" s="65" t="s">
        <v>647</v>
      </c>
      <c r="E936" s="65" t="s">
        <v>2100</v>
      </c>
      <c r="F936" s="64" t="s">
        <v>2261</v>
      </c>
      <c r="G936" s="64" t="s">
        <v>614</v>
      </c>
      <c r="H936" s="64">
        <v>3</v>
      </c>
      <c r="I936" s="65">
        <v>7226000</v>
      </c>
      <c r="J936" s="107" t="s">
        <v>2101</v>
      </c>
    </row>
    <row r="937" spans="1:10" ht="34.5">
      <c r="A937" s="63"/>
      <c r="B937" s="64" t="s">
        <v>890</v>
      </c>
      <c r="C937" s="64" t="s">
        <v>891</v>
      </c>
      <c r="D937" s="65">
        <v>979</v>
      </c>
      <c r="E937" s="65">
        <v>626</v>
      </c>
      <c r="F937" s="64" t="s">
        <v>671</v>
      </c>
      <c r="G937" s="64" t="s">
        <v>614</v>
      </c>
      <c r="H937" s="64">
        <v>2</v>
      </c>
      <c r="I937" s="65">
        <v>35000000</v>
      </c>
      <c r="J937" s="107" t="s">
        <v>892</v>
      </c>
    </row>
    <row r="938" spans="1:10" ht="69">
      <c r="A938" s="66"/>
      <c r="B938" s="64" t="s">
        <v>2102</v>
      </c>
      <c r="C938" s="64" t="s">
        <v>2103</v>
      </c>
      <c r="D938" s="65" t="s">
        <v>647</v>
      </c>
      <c r="E938" s="65" t="s">
        <v>2104</v>
      </c>
      <c r="F938" s="64" t="s">
        <v>2105</v>
      </c>
      <c r="G938" s="64" t="s">
        <v>614</v>
      </c>
      <c r="H938" s="64">
        <v>3</v>
      </c>
      <c r="I938" s="65">
        <v>6980000</v>
      </c>
      <c r="J938" s="107" t="s">
        <v>2106</v>
      </c>
    </row>
    <row r="939" spans="1:10" ht="51.75">
      <c r="A939" s="66"/>
      <c r="B939" s="66" t="s">
        <v>2107</v>
      </c>
      <c r="C939" s="64" t="s">
        <v>2108</v>
      </c>
      <c r="D939" s="65" t="s">
        <v>647</v>
      </c>
      <c r="E939" s="65">
        <v>37.7</v>
      </c>
      <c r="F939" s="64" t="s">
        <v>2109</v>
      </c>
      <c r="G939" s="64" t="s">
        <v>695</v>
      </c>
      <c r="H939" s="64">
        <v>3</v>
      </c>
      <c r="I939" s="65">
        <v>1674000</v>
      </c>
      <c r="J939" s="107" t="s">
        <v>2110</v>
      </c>
    </row>
    <row r="940" spans="1:10" ht="51.75">
      <c r="A940" s="66"/>
      <c r="B940" s="66" t="s">
        <v>2111</v>
      </c>
      <c r="C940" s="64" t="s">
        <v>2112</v>
      </c>
      <c r="D940" s="65" t="s">
        <v>647</v>
      </c>
      <c r="E940" s="65">
        <v>41.25</v>
      </c>
      <c r="F940" s="64" t="s">
        <v>2109</v>
      </c>
      <c r="G940" s="64" t="s">
        <v>695</v>
      </c>
      <c r="H940" s="64">
        <v>3</v>
      </c>
      <c r="I940" s="65">
        <v>1832000</v>
      </c>
      <c r="J940" s="107" t="s">
        <v>2110</v>
      </c>
    </row>
    <row r="941" spans="1:10" ht="51.75">
      <c r="A941" s="66"/>
      <c r="B941" s="66" t="s">
        <v>2113</v>
      </c>
      <c r="C941" s="64" t="s">
        <v>2114</v>
      </c>
      <c r="D941" s="65" t="s">
        <v>647</v>
      </c>
      <c r="E941" s="65">
        <v>41.25</v>
      </c>
      <c r="F941" s="64" t="s">
        <v>2109</v>
      </c>
      <c r="G941" s="64" t="s">
        <v>695</v>
      </c>
      <c r="H941" s="64">
        <v>3</v>
      </c>
      <c r="I941" s="65">
        <v>1832000</v>
      </c>
      <c r="J941" s="107" t="s">
        <v>2110</v>
      </c>
    </row>
    <row r="942" spans="1:10" ht="51.75">
      <c r="A942" s="66"/>
      <c r="B942" s="66" t="s">
        <v>2115</v>
      </c>
      <c r="C942" s="64" t="s">
        <v>2116</v>
      </c>
      <c r="D942" s="65" t="s">
        <v>647</v>
      </c>
      <c r="E942" s="65">
        <v>66.19</v>
      </c>
      <c r="F942" s="64" t="s">
        <v>2109</v>
      </c>
      <c r="G942" s="64" t="s">
        <v>695</v>
      </c>
      <c r="H942" s="64">
        <v>3</v>
      </c>
      <c r="I942" s="65">
        <v>2648000</v>
      </c>
      <c r="J942" s="107" t="s">
        <v>2110</v>
      </c>
    </row>
    <row r="943" spans="1:10" ht="34.5">
      <c r="A943" s="66"/>
      <c r="B943" s="35" t="s">
        <v>1810</v>
      </c>
      <c r="C943" s="64" t="s">
        <v>1811</v>
      </c>
      <c r="D943" s="65" t="s">
        <v>647</v>
      </c>
      <c r="E943" s="65">
        <v>140.55</v>
      </c>
      <c r="F943" s="64" t="s">
        <v>78</v>
      </c>
      <c r="G943" s="64" t="s">
        <v>228</v>
      </c>
      <c r="H943" s="64">
        <v>7</v>
      </c>
      <c r="I943" s="65">
        <v>4640000</v>
      </c>
      <c r="J943" s="107" t="s">
        <v>1899</v>
      </c>
    </row>
    <row r="944" spans="1:10" ht="34.5">
      <c r="A944" s="66"/>
      <c r="B944" s="35" t="s">
        <v>1812</v>
      </c>
      <c r="C944" s="64" t="s">
        <v>1813</v>
      </c>
      <c r="D944" s="65" t="s">
        <v>647</v>
      </c>
      <c r="E944" s="65">
        <v>140.55</v>
      </c>
      <c r="F944" s="64" t="s">
        <v>78</v>
      </c>
      <c r="G944" s="64" t="s">
        <v>228</v>
      </c>
      <c r="H944" s="64">
        <v>7</v>
      </c>
      <c r="I944" s="65">
        <v>4640000</v>
      </c>
      <c r="J944" s="107" t="s">
        <v>1900</v>
      </c>
    </row>
    <row r="945" spans="1:10" ht="34.5">
      <c r="A945" s="63"/>
      <c r="B945" s="64" t="s">
        <v>2117</v>
      </c>
      <c r="C945" s="64" t="s">
        <v>2118</v>
      </c>
      <c r="D945" s="65" t="s">
        <v>538</v>
      </c>
      <c r="E945" s="65">
        <v>215</v>
      </c>
      <c r="F945" s="64" t="s">
        <v>2119</v>
      </c>
      <c r="G945" s="64" t="s">
        <v>356</v>
      </c>
      <c r="H945" s="64">
        <v>3</v>
      </c>
      <c r="I945" s="65">
        <v>6250000</v>
      </c>
      <c r="J945" s="107" t="s">
        <v>2120</v>
      </c>
    </row>
    <row r="946" spans="1:10" ht="17.25">
      <c r="A946" s="67"/>
      <c r="B946" s="69" t="s">
        <v>2121</v>
      </c>
      <c r="C946" s="67" t="s">
        <v>2122</v>
      </c>
      <c r="D946" s="70" t="s">
        <v>647</v>
      </c>
      <c r="E946" s="70" t="s">
        <v>2123</v>
      </c>
      <c r="F946" s="69" t="s">
        <v>35</v>
      </c>
      <c r="G946" s="69" t="s">
        <v>2245</v>
      </c>
      <c r="H946" s="69">
        <v>3</v>
      </c>
      <c r="I946" s="70">
        <v>3500000</v>
      </c>
      <c r="J946" s="110"/>
    </row>
    <row r="947" spans="1:10" ht="18" customHeight="1">
      <c r="A947" s="67"/>
      <c r="B947" s="69" t="s">
        <v>1814</v>
      </c>
      <c r="C947" s="67">
        <v>41678</v>
      </c>
      <c r="D947" s="70">
        <v>691</v>
      </c>
      <c r="E947" s="70">
        <v>114.4</v>
      </c>
      <c r="F947" s="69" t="s">
        <v>755</v>
      </c>
      <c r="G947" s="69" t="s">
        <v>614</v>
      </c>
      <c r="H947" s="69">
        <v>2</v>
      </c>
      <c r="I947" s="70">
        <v>16000000</v>
      </c>
      <c r="J947" s="110" t="s">
        <v>1159</v>
      </c>
    </row>
    <row r="948" spans="1:10" ht="17.25">
      <c r="A948" s="67"/>
      <c r="B948" s="69" t="s">
        <v>2124</v>
      </c>
      <c r="C948" s="67" t="s">
        <v>2125</v>
      </c>
      <c r="D948" s="70" t="s">
        <v>647</v>
      </c>
      <c r="E948" s="70">
        <v>275.36</v>
      </c>
      <c r="F948" s="69" t="s">
        <v>78</v>
      </c>
      <c r="G948" s="69" t="s">
        <v>614</v>
      </c>
      <c r="H948" s="69">
        <v>3</v>
      </c>
      <c r="I948" s="70">
        <v>7450000</v>
      </c>
      <c r="J948" s="110"/>
    </row>
    <row r="949" spans="1:10" ht="34.5">
      <c r="A949" s="67"/>
      <c r="B949" s="69" t="s">
        <v>340</v>
      </c>
      <c r="C949" s="67" t="s">
        <v>341</v>
      </c>
      <c r="D949" s="70">
        <v>1000</v>
      </c>
      <c r="E949" s="70">
        <v>724</v>
      </c>
      <c r="F949" s="69" t="s">
        <v>342</v>
      </c>
      <c r="G949" s="69" t="s">
        <v>215</v>
      </c>
      <c r="H949" s="69">
        <v>2</v>
      </c>
      <c r="I949" s="70">
        <v>25000000</v>
      </c>
      <c r="J949" s="110" t="s">
        <v>2126</v>
      </c>
    </row>
    <row r="950" spans="1:10" ht="17.25">
      <c r="A950" s="36"/>
      <c r="B950" s="31"/>
      <c r="C950" s="31"/>
      <c r="D950" s="32"/>
      <c r="E950" s="32"/>
      <c r="F950" s="31"/>
      <c r="G950" s="31"/>
      <c r="H950" s="31"/>
      <c r="I950" s="32"/>
      <c r="J950" s="62"/>
    </row>
    <row r="951" spans="1:10" s="52" customFormat="1" ht="17.25">
      <c r="A951" s="74"/>
      <c r="B951" s="54" t="s">
        <v>2127</v>
      </c>
      <c r="C951" s="81"/>
      <c r="D951" s="82"/>
      <c r="E951" s="82"/>
      <c r="F951" s="81"/>
      <c r="G951" s="81"/>
      <c r="H951" s="81"/>
      <c r="I951" s="82"/>
      <c r="J951" s="61"/>
    </row>
    <row r="952" spans="1:10" ht="34.5">
      <c r="A952" s="67"/>
      <c r="B952" s="67" t="s">
        <v>394</v>
      </c>
      <c r="C952" s="67">
        <v>40537</v>
      </c>
      <c r="D952" s="68">
        <v>282</v>
      </c>
      <c r="E952" s="68" t="s">
        <v>647</v>
      </c>
      <c r="F952" s="67" t="s">
        <v>617</v>
      </c>
      <c r="G952" s="67" t="s">
        <v>614</v>
      </c>
      <c r="H952" s="67">
        <v>1</v>
      </c>
      <c r="I952" s="68">
        <v>1270000</v>
      </c>
      <c r="J952" s="109" t="s">
        <v>395</v>
      </c>
    </row>
    <row r="953" spans="1:10" ht="34.5">
      <c r="A953" s="67"/>
      <c r="B953" s="69" t="s">
        <v>396</v>
      </c>
      <c r="C953" s="67" t="s">
        <v>397</v>
      </c>
      <c r="D953" s="70">
        <v>240</v>
      </c>
      <c r="E953" s="70">
        <v>623</v>
      </c>
      <c r="F953" s="69" t="s">
        <v>398</v>
      </c>
      <c r="G953" s="69" t="s">
        <v>614</v>
      </c>
      <c r="H953" s="69">
        <v>9</v>
      </c>
      <c r="I953" s="70">
        <v>3450000</v>
      </c>
      <c r="J953" s="110" t="s">
        <v>399</v>
      </c>
    </row>
    <row r="954" spans="1:10" ht="17.25">
      <c r="A954" s="36"/>
      <c r="B954" s="105"/>
      <c r="C954" s="31"/>
      <c r="D954" s="32"/>
      <c r="E954" s="32"/>
      <c r="F954" s="31"/>
      <c r="G954" s="31"/>
      <c r="H954" s="31"/>
      <c r="I954" s="32"/>
      <c r="J954" s="62"/>
    </row>
    <row r="955" spans="1:10" s="52" customFormat="1" ht="17.25">
      <c r="A955" s="74"/>
      <c r="B955" s="54" t="s">
        <v>2128</v>
      </c>
      <c r="C955" s="81"/>
      <c r="D955" s="82"/>
      <c r="E955" s="82"/>
      <c r="F955" s="81"/>
      <c r="G955" s="81"/>
      <c r="H955" s="81"/>
      <c r="I955" s="82"/>
      <c r="J955" s="61"/>
    </row>
    <row r="956" spans="1:10" ht="17.25">
      <c r="A956" s="67"/>
      <c r="B956" s="69"/>
      <c r="C956" s="69"/>
      <c r="D956" s="70"/>
      <c r="E956" s="70"/>
      <c r="F956" s="69"/>
      <c r="G956" s="69"/>
      <c r="H956" s="69"/>
      <c r="I956" s="70"/>
      <c r="J956" s="110"/>
    </row>
    <row r="957" spans="1:10" s="44" customFormat="1" ht="34.5">
      <c r="A957" s="29" t="s">
        <v>400</v>
      </c>
      <c r="B957" s="29" t="s">
        <v>401</v>
      </c>
      <c r="C957" s="29" t="s">
        <v>402</v>
      </c>
      <c r="D957" s="30">
        <v>3012</v>
      </c>
      <c r="E957" s="30">
        <f>170+68+164</f>
        <v>402</v>
      </c>
      <c r="F957" s="29" t="s">
        <v>403</v>
      </c>
      <c r="G957" s="29" t="s">
        <v>637</v>
      </c>
      <c r="H957" s="29">
        <v>9</v>
      </c>
      <c r="I957" s="30">
        <v>2979000</v>
      </c>
      <c r="J957" s="49" t="s">
        <v>404</v>
      </c>
    </row>
    <row r="958" spans="1:10" ht="51.75">
      <c r="A958" s="63"/>
      <c r="B958" s="64" t="s">
        <v>405</v>
      </c>
      <c r="C958" s="64" t="s">
        <v>406</v>
      </c>
      <c r="D958" s="65">
        <v>2000</v>
      </c>
      <c r="E958" s="65" t="s">
        <v>624</v>
      </c>
      <c r="F958" s="64" t="s">
        <v>984</v>
      </c>
      <c r="G958" s="64" t="s">
        <v>614</v>
      </c>
      <c r="H958" s="64">
        <v>2</v>
      </c>
      <c r="I958" s="65">
        <v>3000000</v>
      </c>
      <c r="J958" s="107" t="s">
        <v>407</v>
      </c>
    </row>
    <row r="959" spans="1:10" ht="17.25">
      <c r="A959" s="63"/>
      <c r="B959" s="64" t="s">
        <v>408</v>
      </c>
      <c r="C959" s="64" t="s">
        <v>409</v>
      </c>
      <c r="D959" s="65">
        <v>742</v>
      </c>
      <c r="E959" s="65" t="s">
        <v>647</v>
      </c>
      <c r="F959" s="64" t="s">
        <v>984</v>
      </c>
      <c r="G959" s="64" t="s">
        <v>614</v>
      </c>
      <c r="H959" s="64">
        <v>1</v>
      </c>
      <c r="I959" s="65">
        <v>2400000</v>
      </c>
      <c r="J959" s="107" t="s">
        <v>410</v>
      </c>
    </row>
    <row r="960" spans="1:10" ht="17.25">
      <c r="A960" s="63"/>
      <c r="B960" s="64" t="s">
        <v>411</v>
      </c>
      <c r="C960" s="64" t="s">
        <v>412</v>
      </c>
      <c r="D960" s="65">
        <v>742</v>
      </c>
      <c r="E960" s="65" t="s">
        <v>647</v>
      </c>
      <c r="F960" s="64" t="s">
        <v>984</v>
      </c>
      <c r="G960" s="64" t="s">
        <v>614</v>
      </c>
      <c r="H960" s="64">
        <v>1</v>
      </c>
      <c r="I960" s="65">
        <v>2400000</v>
      </c>
      <c r="J960" s="107" t="s">
        <v>413</v>
      </c>
    </row>
    <row r="961" spans="1:10" ht="17.25">
      <c r="A961" s="63"/>
      <c r="B961" s="64" t="s">
        <v>414</v>
      </c>
      <c r="C961" s="64" t="s">
        <v>415</v>
      </c>
      <c r="D961" s="65">
        <v>1161</v>
      </c>
      <c r="E961" s="65">
        <v>121</v>
      </c>
      <c r="F961" s="64" t="s">
        <v>644</v>
      </c>
      <c r="G961" s="64" t="s">
        <v>614</v>
      </c>
      <c r="H961" s="64">
        <v>2</v>
      </c>
      <c r="I961" s="65">
        <v>2725000</v>
      </c>
      <c r="J961" s="107" t="s">
        <v>416</v>
      </c>
    </row>
    <row r="962" spans="1:10" ht="86.25">
      <c r="A962" s="63"/>
      <c r="B962" s="64" t="s">
        <v>417</v>
      </c>
      <c r="C962" s="64" t="s">
        <v>418</v>
      </c>
      <c r="D962" s="65">
        <v>480</v>
      </c>
      <c r="E962" s="65" t="s">
        <v>647</v>
      </c>
      <c r="F962" s="64" t="s">
        <v>962</v>
      </c>
      <c r="G962" s="64" t="s">
        <v>614</v>
      </c>
      <c r="H962" s="64">
        <v>1</v>
      </c>
      <c r="I962" s="65">
        <v>2000000</v>
      </c>
      <c r="J962" s="107" t="s">
        <v>1171</v>
      </c>
    </row>
    <row r="963" spans="1:10" ht="17.25">
      <c r="A963" s="63"/>
      <c r="B963" s="64" t="s">
        <v>1172</v>
      </c>
      <c r="C963" s="64" t="s">
        <v>1173</v>
      </c>
      <c r="D963" s="65">
        <v>382</v>
      </c>
      <c r="E963" s="65" t="s">
        <v>647</v>
      </c>
      <c r="F963" s="64" t="s">
        <v>962</v>
      </c>
      <c r="G963" s="64" t="s">
        <v>614</v>
      </c>
      <c r="H963" s="64">
        <v>1</v>
      </c>
      <c r="I963" s="65">
        <v>840000</v>
      </c>
      <c r="J963" s="107" t="s">
        <v>1174</v>
      </c>
    </row>
    <row r="964" spans="1:10" ht="138">
      <c r="A964" s="63"/>
      <c r="B964" s="64" t="s">
        <v>1175</v>
      </c>
      <c r="C964" s="64" t="s">
        <v>1176</v>
      </c>
      <c r="D964" s="65">
        <v>1599</v>
      </c>
      <c r="E964" s="65" t="s">
        <v>647</v>
      </c>
      <c r="F964" s="64" t="s">
        <v>96</v>
      </c>
      <c r="G964" s="64" t="s">
        <v>695</v>
      </c>
      <c r="H964" s="64">
        <v>5</v>
      </c>
      <c r="I964" s="65">
        <v>10000000</v>
      </c>
      <c r="J964" s="107" t="s">
        <v>1941</v>
      </c>
    </row>
    <row r="965" spans="1:10" ht="17.25">
      <c r="A965" s="63"/>
      <c r="B965" s="64" t="s">
        <v>1942</v>
      </c>
      <c r="C965" s="64" t="s">
        <v>1943</v>
      </c>
      <c r="D965" s="65">
        <v>1290</v>
      </c>
      <c r="E965" s="65" t="s">
        <v>647</v>
      </c>
      <c r="F965" s="64" t="s">
        <v>1944</v>
      </c>
      <c r="G965" s="64" t="s">
        <v>614</v>
      </c>
      <c r="H965" s="64">
        <v>2</v>
      </c>
      <c r="I965" s="65">
        <v>4515000</v>
      </c>
      <c r="J965" s="107"/>
    </row>
    <row r="966" spans="1:10" ht="69">
      <c r="A966" s="63"/>
      <c r="B966" s="64" t="s">
        <v>1945</v>
      </c>
      <c r="C966" s="64" t="s">
        <v>1946</v>
      </c>
      <c r="D966" s="65">
        <v>1669</v>
      </c>
      <c r="E966" s="65" t="s">
        <v>647</v>
      </c>
      <c r="F966" s="64" t="s">
        <v>1947</v>
      </c>
      <c r="G966" s="64" t="s">
        <v>1948</v>
      </c>
      <c r="H966" s="64">
        <v>8</v>
      </c>
      <c r="I966" s="65">
        <v>12540000</v>
      </c>
      <c r="J966" s="107" t="s">
        <v>1949</v>
      </c>
    </row>
    <row r="967" spans="1:10" ht="34.5">
      <c r="A967" s="63"/>
      <c r="B967" s="64" t="s">
        <v>1950</v>
      </c>
      <c r="C967" s="64" t="s">
        <v>1951</v>
      </c>
      <c r="D967" s="65">
        <v>4943</v>
      </c>
      <c r="E967" s="65" t="s">
        <v>647</v>
      </c>
      <c r="F967" s="64" t="s">
        <v>824</v>
      </c>
      <c r="G967" s="64" t="s">
        <v>695</v>
      </c>
      <c r="H967" s="64">
        <v>5</v>
      </c>
      <c r="I967" s="65">
        <v>25000000</v>
      </c>
      <c r="J967" s="107" t="s">
        <v>1952</v>
      </c>
    </row>
    <row r="968" spans="1:10" ht="17.25">
      <c r="A968" s="63"/>
      <c r="B968" s="64" t="s">
        <v>1953</v>
      </c>
      <c r="C968" s="64" t="s">
        <v>1954</v>
      </c>
      <c r="D968" s="65">
        <v>1267</v>
      </c>
      <c r="E968" s="65">
        <v>1217</v>
      </c>
      <c r="F968" s="64" t="s">
        <v>1955</v>
      </c>
      <c r="G968" s="64" t="s">
        <v>1365</v>
      </c>
      <c r="H968" s="64">
        <v>11</v>
      </c>
      <c r="I968" s="65">
        <v>7200000</v>
      </c>
      <c r="J968" s="107"/>
    </row>
    <row r="969" spans="1:10" ht="17.25">
      <c r="A969" s="63"/>
      <c r="B969" s="64" t="s">
        <v>1956</v>
      </c>
      <c r="C969" s="64" t="s">
        <v>1957</v>
      </c>
      <c r="D969" s="65">
        <v>892</v>
      </c>
      <c r="E969" s="65" t="s">
        <v>647</v>
      </c>
      <c r="F969" s="64" t="s">
        <v>629</v>
      </c>
      <c r="G969" s="64" t="s">
        <v>707</v>
      </c>
      <c r="H969" s="64">
        <v>10</v>
      </c>
      <c r="I969" s="65">
        <v>4000000</v>
      </c>
      <c r="J969" s="107" t="s">
        <v>1135</v>
      </c>
    </row>
    <row r="970" spans="1:10" ht="34.5">
      <c r="A970" s="63"/>
      <c r="B970" s="64" t="s">
        <v>1958</v>
      </c>
      <c r="C970" s="64" t="s">
        <v>1959</v>
      </c>
      <c r="D970" s="65">
        <v>2514</v>
      </c>
      <c r="E970" s="65" t="s">
        <v>1960</v>
      </c>
      <c r="F970" s="64" t="s">
        <v>1961</v>
      </c>
      <c r="G970" s="64" t="s">
        <v>707</v>
      </c>
      <c r="H970" s="64">
        <v>11</v>
      </c>
      <c r="I970" s="65">
        <v>7860000</v>
      </c>
      <c r="J970" s="107" t="s">
        <v>1962</v>
      </c>
    </row>
    <row r="971" spans="1:10" ht="17.25">
      <c r="A971" s="64"/>
      <c r="B971" s="64" t="s">
        <v>1963</v>
      </c>
      <c r="C971" s="64" t="s">
        <v>1964</v>
      </c>
      <c r="D971" s="65">
        <v>180</v>
      </c>
      <c r="E971" s="65">
        <v>646</v>
      </c>
      <c r="F971" s="64" t="s">
        <v>2129</v>
      </c>
      <c r="G971" s="64" t="s">
        <v>215</v>
      </c>
      <c r="H971" s="64">
        <v>2</v>
      </c>
      <c r="I971" s="65">
        <v>6045000</v>
      </c>
      <c r="J971" s="107"/>
    </row>
    <row r="972" spans="1:10" ht="51.75">
      <c r="A972" s="64"/>
      <c r="B972" s="64" t="s">
        <v>1965</v>
      </c>
      <c r="C972" s="64" t="s">
        <v>1966</v>
      </c>
      <c r="D972" s="65">
        <v>480</v>
      </c>
      <c r="E972" s="65">
        <v>454</v>
      </c>
      <c r="F972" s="64" t="s">
        <v>1955</v>
      </c>
      <c r="G972" s="64" t="s">
        <v>1117</v>
      </c>
      <c r="H972" s="64">
        <v>11</v>
      </c>
      <c r="I972" s="65">
        <v>3040000</v>
      </c>
      <c r="J972" s="107" t="s">
        <v>1967</v>
      </c>
    </row>
    <row r="973" spans="1:10" ht="17.25">
      <c r="A973" s="63"/>
      <c r="B973" s="64" t="s">
        <v>1968</v>
      </c>
      <c r="C973" s="64" t="s">
        <v>1969</v>
      </c>
      <c r="D973" s="65">
        <v>345</v>
      </c>
      <c r="E973" s="65">
        <v>154</v>
      </c>
      <c r="F973" s="64" t="s">
        <v>1970</v>
      </c>
      <c r="G973" s="64" t="s">
        <v>614</v>
      </c>
      <c r="H973" s="64">
        <v>2</v>
      </c>
      <c r="I973" s="65">
        <v>1660000</v>
      </c>
      <c r="J973" s="107"/>
    </row>
    <row r="974" spans="1:10" ht="17.25">
      <c r="A974" s="66"/>
      <c r="B974" s="64" t="s">
        <v>1971</v>
      </c>
      <c r="C974" s="64" t="s">
        <v>1972</v>
      </c>
      <c r="D974" s="65">
        <v>238</v>
      </c>
      <c r="E974" s="65">
        <v>148</v>
      </c>
      <c r="F974" s="64" t="s">
        <v>1973</v>
      </c>
      <c r="G974" s="64" t="s">
        <v>614</v>
      </c>
      <c r="H974" s="64">
        <v>2</v>
      </c>
      <c r="I974" s="65">
        <v>930000</v>
      </c>
      <c r="J974" s="107" t="s">
        <v>1974</v>
      </c>
    </row>
    <row r="975" spans="1:10" ht="51.75">
      <c r="A975" s="66"/>
      <c r="B975" s="66" t="s">
        <v>1975</v>
      </c>
      <c r="C975" s="64" t="s">
        <v>1976</v>
      </c>
      <c r="D975" s="65">
        <v>1201</v>
      </c>
      <c r="E975" s="65" t="s">
        <v>1977</v>
      </c>
      <c r="F975" s="64" t="s">
        <v>1978</v>
      </c>
      <c r="G975" s="64" t="s">
        <v>695</v>
      </c>
      <c r="H975" s="64">
        <v>6</v>
      </c>
      <c r="I975" s="65">
        <v>44008000</v>
      </c>
      <c r="J975" s="107" t="s">
        <v>1241</v>
      </c>
    </row>
    <row r="976" spans="1:10" ht="86.25">
      <c r="A976" s="66"/>
      <c r="B976" s="64" t="s">
        <v>1242</v>
      </c>
      <c r="C976" s="64" t="s">
        <v>1243</v>
      </c>
      <c r="D976" s="65">
        <v>456</v>
      </c>
      <c r="E976" s="65" t="s">
        <v>1244</v>
      </c>
      <c r="F976" s="64" t="s">
        <v>1245</v>
      </c>
      <c r="G976" s="64" t="s">
        <v>355</v>
      </c>
      <c r="H976" s="64">
        <v>2</v>
      </c>
      <c r="I976" s="65">
        <v>2994000</v>
      </c>
      <c r="J976" s="107" t="s">
        <v>1246</v>
      </c>
    </row>
    <row r="977" spans="1:10" ht="34.5">
      <c r="A977" s="66"/>
      <c r="B977" s="66" t="s">
        <v>1901</v>
      </c>
      <c r="C977" s="64" t="s">
        <v>1902</v>
      </c>
      <c r="D977" s="65">
        <v>11863</v>
      </c>
      <c r="E977" s="65" t="s">
        <v>647</v>
      </c>
      <c r="F977" s="64" t="s">
        <v>702</v>
      </c>
      <c r="G977" s="64" t="s">
        <v>214</v>
      </c>
      <c r="H977" s="64">
        <v>1</v>
      </c>
      <c r="I977" s="65">
        <v>35590000</v>
      </c>
      <c r="J977" s="107" t="s">
        <v>1903</v>
      </c>
    </row>
    <row r="978" spans="1:10" ht="17.25">
      <c r="A978" s="66"/>
      <c r="B978" s="66" t="s">
        <v>1247</v>
      </c>
      <c r="C978" s="64" t="s">
        <v>1248</v>
      </c>
      <c r="D978" s="65">
        <v>667</v>
      </c>
      <c r="E978" s="65" t="s">
        <v>647</v>
      </c>
      <c r="F978" s="64" t="s">
        <v>1249</v>
      </c>
      <c r="G978" s="64" t="s">
        <v>695</v>
      </c>
      <c r="H978" s="64">
        <v>9</v>
      </c>
      <c r="I978" s="65">
        <v>12000000</v>
      </c>
      <c r="J978" s="107" t="s">
        <v>1250</v>
      </c>
    </row>
    <row r="979" spans="1:10" ht="51.75">
      <c r="A979" s="66"/>
      <c r="B979" s="66" t="s">
        <v>1251</v>
      </c>
      <c r="C979" s="64" t="s">
        <v>1252</v>
      </c>
      <c r="D979" s="65">
        <v>243</v>
      </c>
      <c r="E979" s="65" t="s">
        <v>647</v>
      </c>
      <c r="F979" s="64" t="s">
        <v>1253</v>
      </c>
      <c r="G979" s="64" t="s">
        <v>614</v>
      </c>
      <c r="H979" s="64">
        <v>9</v>
      </c>
      <c r="I979" s="65">
        <v>874800</v>
      </c>
      <c r="J979" s="107" t="s">
        <v>1254</v>
      </c>
    </row>
    <row r="980" spans="1:10" ht="34.5">
      <c r="A980" s="66"/>
      <c r="B980" s="66" t="s">
        <v>1255</v>
      </c>
      <c r="C980" s="64" t="s">
        <v>1256</v>
      </c>
      <c r="D980" s="65">
        <v>29550.2</v>
      </c>
      <c r="E980" s="65" t="s">
        <v>647</v>
      </c>
      <c r="F980" s="64" t="s">
        <v>1257</v>
      </c>
      <c r="G980" s="64" t="s">
        <v>1258</v>
      </c>
      <c r="H980" s="64">
        <v>8</v>
      </c>
      <c r="I980" s="65">
        <v>88000000</v>
      </c>
      <c r="J980" s="107" t="s">
        <v>1259</v>
      </c>
    </row>
    <row r="981" spans="1:10" ht="69">
      <c r="A981" s="66"/>
      <c r="B981" s="66" t="s">
        <v>1260</v>
      </c>
      <c r="C981" s="64" t="s">
        <v>1261</v>
      </c>
      <c r="D981" s="65">
        <v>250</v>
      </c>
      <c r="E981" s="65" t="s">
        <v>624</v>
      </c>
      <c r="F981" s="64" t="s">
        <v>2130</v>
      </c>
      <c r="G981" s="64" t="s">
        <v>215</v>
      </c>
      <c r="H981" s="64">
        <v>2</v>
      </c>
      <c r="I981" s="65">
        <v>700000</v>
      </c>
      <c r="J981" s="107" t="s">
        <v>2131</v>
      </c>
    </row>
    <row r="982" spans="1:10" ht="17.25">
      <c r="A982" s="66"/>
      <c r="B982" s="35" t="s">
        <v>1262</v>
      </c>
      <c r="C982" s="64" t="s">
        <v>1263</v>
      </c>
      <c r="D982" s="65">
        <v>190</v>
      </c>
      <c r="E982" s="65" t="s">
        <v>1264</v>
      </c>
      <c r="F982" s="64" t="s">
        <v>213</v>
      </c>
      <c r="G982" s="64" t="s">
        <v>614</v>
      </c>
      <c r="H982" s="64">
        <v>2</v>
      </c>
      <c r="I982" s="65">
        <v>950000</v>
      </c>
      <c r="J982" s="107" t="s">
        <v>1265</v>
      </c>
    </row>
    <row r="983" spans="1:10" ht="17.25">
      <c r="A983" s="66"/>
      <c r="B983" s="35" t="s">
        <v>1266</v>
      </c>
      <c r="C983" s="64" t="s">
        <v>1267</v>
      </c>
      <c r="D983" s="65">
        <v>1665</v>
      </c>
      <c r="E983" s="65" t="s">
        <v>624</v>
      </c>
      <c r="F983" s="64" t="s">
        <v>2223</v>
      </c>
      <c r="G983" s="64" t="s">
        <v>220</v>
      </c>
      <c r="H983" s="64">
        <v>6</v>
      </c>
      <c r="I983" s="65">
        <v>7160000</v>
      </c>
      <c r="J983" s="107" t="s">
        <v>2132</v>
      </c>
    </row>
    <row r="984" spans="1:10" ht="34.5">
      <c r="A984" s="67"/>
      <c r="B984" s="67" t="s">
        <v>1268</v>
      </c>
      <c r="C984" s="67" t="s">
        <v>1269</v>
      </c>
      <c r="D984" s="68">
        <v>32095</v>
      </c>
      <c r="E984" s="68" t="s">
        <v>647</v>
      </c>
      <c r="F984" s="67" t="s">
        <v>1270</v>
      </c>
      <c r="G984" s="67" t="s">
        <v>707</v>
      </c>
      <c r="H984" s="67"/>
      <c r="I984" s="68">
        <v>65000000</v>
      </c>
      <c r="J984" s="109" t="s">
        <v>1271</v>
      </c>
    </row>
    <row r="985" spans="1:10" ht="17.25">
      <c r="A985" s="67"/>
      <c r="B985" s="69" t="s">
        <v>1272</v>
      </c>
      <c r="C985" s="67" t="s">
        <v>1273</v>
      </c>
      <c r="D985" s="70">
        <v>2761</v>
      </c>
      <c r="E985" s="70" t="s">
        <v>1274</v>
      </c>
      <c r="F985" s="69" t="s">
        <v>734</v>
      </c>
      <c r="G985" s="69" t="s">
        <v>614</v>
      </c>
      <c r="H985" s="69">
        <v>2</v>
      </c>
      <c r="I985" s="70">
        <v>15500000</v>
      </c>
      <c r="J985" s="110" t="s">
        <v>1275</v>
      </c>
    </row>
    <row r="986" spans="1:10" ht="51.75">
      <c r="A986" s="67"/>
      <c r="B986" s="69" t="s">
        <v>1276</v>
      </c>
      <c r="C986" s="67" t="s">
        <v>1277</v>
      </c>
      <c r="D986" s="70">
        <v>277</v>
      </c>
      <c r="E986" s="70" t="s">
        <v>1278</v>
      </c>
      <c r="F986" s="69" t="s">
        <v>1279</v>
      </c>
      <c r="G986" s="69" t="s">
        <v>614</v>
      </c>
      <c r="H986" s="69">
        <v>2</v>
      </c>
      <c r="I986" s="70">
        <v>1500000</v>
      </c>
      <c r="J986" s="110" t="s">
        <v>1280</v>
      </c>
    </row>
    <row r="987" spans="1:10" ht="120.75">
      <c r="A987" s="67"/>
      <c r="B987" s="69" t="s">
        <v>1281</v>
      </c>
      <c r="C987" s="67" t="s">
        <v>1282</v>
      </c>
      <c r="D987" s="70">
        <v>934</v>
      </c>
      <c r="E987" s="70" t="s">
        <v>1283</v>
      </c>
      <c r="F987" s="69" t="s">
        <v>1284</v>
      </c>
      <c r="G987" s="69" t="s">
        <v>614</v>
      </c>
      <c r="H987" s="69">
        <v>2</v>
      </c>
      <c r="I987" s="70">
        <v>6100000</v>
      </c>
      <c r="J987" s="110" t="s">
        <v>1285</v>
      </c>
    </row>
    <row r="988" spans="1:10" ht="103.5">
      <c r="A988" s="67"/>
      <c r="B988" s="69" t="s">
        <v>1286</v>
      </c>
      <c r="C988" s="67" t="s">
        <v>1287</v>
      </c>
      <c r="D988" s="70">
        <v>8825</v>
      </c>
      <c r="E988" s="70" t="s">
        <v>647</v>
      </c>
      <c r="F988" s="69" t="s">
        <v>702</v>
      </c>
      <c r="G988" s="69" t="s">
        <v>614</v>
      </c>
      <c r="H988" s="69"/>
      <c r="I988" s="70">
        <v>59950000</v>
      </c>
      <c r="J988" s="110" t="s">
        <v>1288</v>
      </c>
    </row>
    <row r="989" spans="1:10" ht="86.25">
      <c r="A989" s="67"/>
      <c r="B989" s="69" t="s">
        <v>1289</v>
      </c>
      <c r="C989" s="67" t="s">
        <v>1290</v>
      </c>
      <c r="D989" s="70">
        <v>2191</v>
      </c>
      <c r="E989" s="70" t="s">
        <v>647</v>
      </c>
      <c r="F989" s="69" t="s">
        <v>1291</v>
      </c>
      <c r="G989" s="69" t="s">
        <v>366</v>
      </c>
      <c r="H989" s="69">
        <v>9</v>
      </c>
      <c r="I989" s="70">
        <v>10000000</v>
      </c>
      <c r="J989" s="110" t="s">
        <v>1292</v>
      </c>
    </row>
    <row r="990" spans="1:10" ht="69">
      <c r="A990" s="67"/>
      <c r="B990" s="69" t="s">
        <v>1289</v>
      </c>
      <c r="C990" s="67" t="s">
        <v>1293</v>
      </c>
      <c r="D990" s="70">
        <v>700</v>
      </c>
      <c r="E990" s="70" t="s">
        <v>647</v>
      </c>
      <c r="F990" s="69" t="s">
        <v>1294</v>
      </c>
      <c r="G990" s="69" t="s">
        <v>366</v>
      </c>
      <c r="H990" s="69">
        <v>9</v>
      </c>
      <c r="I990" s="70">
        <v>2500000</v>
      </c>
      <c r="J990" s="110" t="s">
        <v>1295</v>
      </c>
    </row>
    <row r="991" spans="1:10" ht="120.75">
      <c r="A991" s="67"/>
      <c r="B991" s="69" t="s">
        <v>1296</v>
      </c>
      <c r="C991" s="67" t="s">
        <v>1297</v>
      </c>
      <c r="D991" s="70">
        <v>25880</v>
      </c>
      <c r="E991" s="70" t="s">
        <v>1298</v>
      </c>
      <c r="F991" s="69" t="s">
        <v>1299</v>
      </c>
      <c r="G991" s="69" t="s">
        <v>707</v>
      </c>
      <c r="H991" s="69">
        <v>11</v>
      </c>
      <c r="I991" s="70">
        <v>120000000</v>
      </c>
      <c r="J991" s="110" t="s">
        <v>1300</v>
      </c>
    </row>
    <row r="992" spans="1:10" ht="51.75">
      <c r="A992" s="67"/>
      <c r="B992" s="69" t="s">
        <v>1301</v>
      </c>
      <c r="C992" s="67" t="s">
        <v>1302</v>
      </c>
      <c r="D992" s="70">
        <v>360</v>
      </c>
      <c r="E992" s="70">
        <v>400</v>
      </c>
      <c r="F992" s="69" t="s">
        <v>1223</v>
      </c>
      <c r="G992" s="69" t="s">
        <v>614</v>
      </c>
      <c r="H992" s="69">
        <v>2</v>
      </c>
      <c r="I992" s="70">
        <v>4850000</v>
      </c>
      <c r="J992" s="110" t="s">
        <v>1303</v>
      </c>
    </row>
    <row r="993" spans="1:10" ht="69">
      <c r="A993" s="67"/>
      <c r="B993" s="69" t="s">
        <v>1304</v>
      </c>
      <c r="C993" s="67" t="s">
        <v>1305</v>
      </c>
      <c r="D993" s="70">
        <v>1050</v>
      </c>
      <c r="E993" s="70" t="s">
        <v>647</v>
      </c>
      <c r="F993" s="69" t="s">
        <v>1306</v>
      </c>
      <c r="G993" s="69" t="s">
        <v>707</v>
      </c>
      <c r="H993" s="69">
        <v>11</v>
      </c>
      <c r="I993" s="70">
        <v>5250000</v>
      </c>
      <c r="J993" s="110" t="s">
        <v>1307</v>
      </c>
    </row>
    <row r="994" spans="1:10" s="35" customFormat="1" ht="51.75">
      <c r="A994" s="67"/>
      <c r="B994" s="69" t="s">
        <v>1930</v>
      </c>
      <c r="C994" s="67" t="s">
        <v>1931</v>
      </c>
      <c r="D994" s="70">
        <v>300</v>
      </c>
      <c r="E994" s="70" t="s">
        <v>647</v>
      </c>
      <c r="F994" s="69" t="s">
        <v>1932</v>
      </c>
      <c r="G994" s="69" t="s">
        <v>215</v>
      </c>
      <c r="H994" s="69">
        <v>2</v>
      </c>
      <c r="I994" s="70">
        <v>1050000</v>
      </c>
      <c r="J994" s="110" t="s">
        <v>1933</v>
      </c>
    </row>
    <row r="995" spans="1:10" s="35" customFormat="1" ht="34.5">
      <c r="A995" s="67"/>
      <c r="B995" s="69" t="s">
        <v>1934</v>
      </c>
      <c r="C995" s="67" t="s">
        <v>1935</v>
      </c>
      <c r="D995" s="70">
        <v>210</v>
      </c>
      <c r="E995" s="70">
        <v>231</v>
      </c>
      <c r="F995" s="69" t="s">
        <v>1936</v>
      </c>
      <c r="G995" s="69" t="s">
        <v>215</v>
      </c>
      <c r="H995" s="69">
        <v>2</v>
      </c>
      <c r="I995" s="70">
        <v>1385000</v>
      </c>
      <c r="J995" s="110" t="s">
        <v>1937</v>
      </c>
    </row>
    <row r="996" spans="1:10" s="35" customFormat="1" ht="34.5">
      <c r="A996" s="67"/>
      <c r="B996" s="69" t="s">
        <v>1938</v>
      </c>
      <c r="C996" s="67" t="s">
        <v>1939</v>
      </c>
      <c r="D996" s="70">
        <v>360</v>
      </c>
      <c r="E996" s="70">
        <v>318</v>
      </c>
      <c r="F996" s="69" t="s">
        <v>1936</v>
      </c>
      <c r="G996" s="69" t="s">
        <v>215</v>
      </c>
      <c r="H996" s="69">
        <v>2</v>
      </c>
      <c r="I996" s="70">
        <v>3750000</v>
      </c>
      <c r="J996" s="110" t="s">
        <v>1940</v>
      </c>
    </row>
    <row r="997" spans="1:10" s="56" customFormat="1" ht="17.25">
      <c r="A997" s="67"/>
      <c r="B997" s="67" t="s">
        <v>1904</v>
      </c>
      <c r="C997" s="67" t="s">
        <v>1905</v>
      </c>
      <c r="D997" s="106">
        <v>2594</v>
      </c>
      <c r="E997" s="68" t="s">
        <v>624</v>
      </c>
      <c r="F997" s="67" t="s">
        <v>617</v>
      </c>
      <c r="G997" s="67" t="s">
        <v>214</v>
      </c>
      <c r="H997" s="67">
        <v>1</v>
      </c>
      <c r="I997" s="68">
        <v>10000000</v>
      </c>
      <c r="J997" s="116" t="s">
        <v>1906</v>
      </c>
    </row>
    <row r="998" spans="1:10" s="56" customFormat="1" ht="17.25">
      <c r="A998" s="67"/>
      <c r="B998" s="67" t="s">
        <v>1907</v>
      </c>
      <c r="C998" s="67" t="s">
        <v>1908</v>
      </c>
      <c r="D998" s="106">
        <v>1000</v>
      </c>
      <c r="E998" s="68" t="s">
        <v>624</v>
      </c>
      <c r="F998" s="67" t="s">
        <v>617</v>
      </c>
      <c r="G998" s="67" t="s">
        <v>214</v>
      </c>
      <c r="H998" s="67">
        <v>1</v>
      </c>
      <c r="I998" s="68">
        <v>6000000</v>
      </c>
      <c r="J998" s="116" t="s">
        <v>1909</v>
      </c>
    </row>
    <row r="999" spans="1:10" s="56" customFormat="1" ht="34.5">
      <c r="A999" s="33"/>
      <c r="B999" s="33" t="s">
        <v>2133</v>
      </c>
      <c r="C999" s="33" t="s">
        <v>2134</v>
      </c>
      <c r="D999" s="60">
        <v>1831</v>
      </c>
      <c r="E999" s="60" t="s">
        <v>624</v>
      </c>
      <c r="F999" s="33" t="s">
        <v>2135</v>
      </c>
      <c r="G999" s="33" t="s">
        <v>221</v>
      </c>
      <c r="H999" s="33">
        <v>11</v>
      </c>
      <c r="I999" s="60">
        <v>8370000</v>
      </c>
      <c r="J999" s="31" t="s">
        <v>2136</v>
      </c>
    </row>
    <row r="1001" spans="1:10" s="122" customFormat="1" ht="15">
      <c r="A1001" s="117"/>
      <c r="B1001" s="118" t="s">
        <v>2137</v>
      </c>
      <c r="C1001" s="119"/>
      <c r="D1001" s="119"/>
      <c r="E1001" s="117"/>
      <c r="F1001" s="118"/>
      <c r="G1001" s="117"/>
      <c r="H1001" s="119"/>
      <c r="I1001" s="120">
        <f>SUM(I15:I999)</f>
        <v>9503847460</v>
      </c>
      <c r="J1001" s="121"/>
    </row>
  </sheetData>
  <sheetProtection password="EE98" sheet="1" objects="1" scenarios="1"/>
  <printOptions horizontalCentered="1"/>
  <pageMargins left="1" right="0" top="1" bottom="1" header="0.5" footer="0.5"/>
  <pageSetup horizontalDpi="300" verticalDpi="300" orientation="landscape" paperSize="5" scale="45"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EPDionisio</cp:lastModifiedBy>
  <cp:lastPrinted>2009-04-08T00:42:12Z</cp:lastPrinted>
  <dcterms:created xsi:type="dcterms:W3CDTF">1996-10-14T23:33:28Z</dcterms:created>
  <dcterms:modified xsi:type="dcterms:W3CDTF">2009-05-18T02:11:04Z</dcterms:modified>
  <cp:category/>
  <cp:version/>
  <cp:contentType/>
  <cp:contentStatus/>
</cp:coreProperties>
</file>